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76" yWindow="65476" windowWidth="15480" windowHeight="11640" tabRatio="500" activeTab="0"/>
  </bookViews>
  <sheets>
    <sheet name="phân bổ" sheetId="3" r:id="rId1"/>
  </sheets>
  <definedNames>
    <definedName name="_xlnm.Print_Area" localSheetId="0">'phân bổ'!$A$1:$BM$87</definedName>
    <definedName name="_xlnm.Print_Titles" localSheetId="0">'phân bổ'!$A:$B,'phân bổ'!$4:$7</definedName>
  </definedNames>
  <calcPr calcId="191028"/>
  <extLst/>
</workbook>
</file>

<file path=xl/sharedStrings.xml><?xml version="1.0" encoding="utf-8"?>
<sst xmlns="http://schemas.openxmlformats.org/spreadsheetml/2006/main" count="782" uniqueCount="153">
  <si>
    <t>STT</t>
  </si>
  <si>
    <t>Lai Châu</t>
  </si>
  <si>
    <t>Sơn La</t>
  </si>
  <si>
    <t>Điện Biên</t>
  </si>
  <si>
    <t>Lào Cai</t>
  </si>
  <si>
    <t>Yên Bái</t>
  </si>
  <si>
    <t>Tuyên Quang</t>
  </si>
  <si>
    <t>Hà Giang</t>
  </si>
  <si>
    <t>Lạng Sơn</t>
  </si>
  <si>
    <t>Bắc Kạn</t>
  </si>
  <si>
    <t>Cao Bằng</t>
  </si>
  <si>
    <t>Quảng Ninh</t>
  </si>
  <si>
    <t>Vĩnh Phúc</t>
  </si>
  <si>
    <t>Bắc Giang</t>
  </si>
  <si>
    <t>Bắc Ninh</t>
  </si>
  <si>
    <t>Phú Thọ</t>
  </si>
  <si>
    <t>Hà Nội</t>
  </si>
  <si>
    <t>Hải Phòng</t>
  </si>
  <si>
    <t>Ninh Bình</t>
  </si>
  <si>
    <t>Hà Nam</t>
  </si>
  <si>
    <t>Hưng Yên</t>
  </si>
  <si>
    <t>Hải Dương</t>
  </si>
  <si>
    <t>Nam Định</t>
  </si>
  <si>
    <t>Nghệ An</t>
  </si>
  <si>
    <t>Hà Tĩnh</t>
  </si>
  <si>
    <t>Quảng Bình</t>
  </si>
  <si>
    <t>Quảng Trị</t>
  </si>
  <si>
    <t>Đắk Lắk</t>
  </si>
  <si>
    <t>Đắk Nông</t>
  </si>
  <si>
    <t>Gia Lai</t>
  </si>
  <si>
    <t>Kon Tum</t>
  </si>
  <si>
    <t>Lâm Đồng</t>
  </si>
  <si>
    <t>Đà Nẵng</t>
  </si>
  <si>
    <t>Quảng Nam</t>
  </si>
  <si>
    <t>Quảng Ngãi</t>
  </si>
  <si>
    <t>Bình Định</t>
  </si>
  <si>
    <t>Phú Yên</t>
  </si>
  <si>
    <t>Ninh Thuận</t>
  </si>
  <si>
    <t>Bình Thuận</t>
  </si>
  <si>
    <t>Đồng Nai</t>
  </si>
  <si>
    <t>Bình Dương</t>
  </si>
  <si>
    <t>Bình Phước</t>
  </si>
  <si>
    <t>Tây Ninh</t>
  </si>
  <si>
    <t>Tiền Giang</t>
  </si>
  <si>
    <t>Long An</t>
  </si>
  <si>
    <t>Đồng Tháp</t>
  </si>
  <si>
    <t>Vĩnh Long</t>
  </si>
  <si>
    <t>Trà Vinh</t>
  </si>
  <si>
    <t>Bến Tre</t>
  </si>
  <si>
    <t>Hậu Giang</t>
  </si>
  <si>
    <t>Sóc Trăng</t>
  </si>
  <si>
    <t>Cà Mau</t>
  </si>
  <si>
    <t>Kiên Giang</t>
  </si>
  <si>
    <t>Bạc Liêu</t>
  </si>
  <si>
    <t>Cần Thơ</t>
  </si>
  <si>
    <t>An Giang</t>
  </si>
  <si>
    <t>Hoà Bình</t>
  </si>
  <si>
    <t>Thái Nguyên</t>
  </si>
  <si>
    <t>Thái Bình</t>
  </si>
  <si>
    <t>Thanh Hoá</t>
  </si>
  <si>
    <t>TT - Huế</t>
  </si>
  <si>
    <t>Khánh Hoà</t>
  </si>
  <si>
    <t>TP. Hồ Chí Minh</t>
  </si>
  <si>
    <t>Bà Rịa - Vũng Tàu</t>
  </si>
  <si>
    <t>TN Bộ Công an</t>
  </si>
  <si>
    <t>TN Quân đội</t>
  </si>
  <si>
    <t>Khối DN TW</t>
  </si>
  <si>
    <t>Khối CQ TW</t>
  </si>
  <si>
    <t>Tổng</t>
  </si>
  <si>
    <t>Nhiệm kỳ</t>
  </si>
  <si>
    <t>Trung bình 
hằng năm</t>
  </si>
  <si>
    <t>Tỷ lệ đoàn kết tập hợp thanh niên</t>
  </si>
  <si>
    <t>Đơn vị</t>
  </si>
  <si>
    <t xml:space="preserve">Tỷ lệ 
cán bộ, đoàn viên được học tập, quán triệt </t>
  </si>
  <si>
    <t>Tỷ lệ 
thanh niên được tuyên truyền</t>
  </si>
  <si>
    <t>Đoàn viên ưu tú 
giới thiệu</t>
  </si>
  <si>
    <t>Tổng số thiếu nhi được hỗ trợ nhiệm kỳ</t>
  </si>
  <si>
    <t xml:space="preserve">Năm
 2023 </t>
  </si>
  <si>
    <t>Năm
 2024</t>
  </si>
  <si>
    <t>Năm
 2025</t>
  </si>
  <si>
    <t>Năm
 2026</t>
  </si>
  <si>
    <t>Năm
 2027</t>
  </si>
  <si>
    <t>45</t>
  </si>
  <si>
    <t>60</t>
  </si>
  <si>
    <t>30</t>
  </si>
  <si>
    <t>50</t>
  </si>
  <si>
    <t>85</t>
  </si>
  <si>
    <t>Tỷ lệ thanh thiếu nhi được tiếp cận các hoạt động nâng cao năng lực số do tổ chức Đoàn, Hội, Đội các cấp triển khai thực hiện (%)</t>
  </si>
  <si>
    <t>Thanh niên sử dụng dịch vụ công trực tuyến</t>
  </si>
  <si>
    <t>Thanh niên sử dụng tài khoản thanh toán điện tử</t>
  </si>
  <si>
    <t>Năm 2022</t>
  </si>
  <si>
    <t>Năm 2023</t>
  </si>
  <si>
    <t>Năm 2024</t>
  </si>
  <si>
    <t>Năm 2025</t>
  </si>
  <si>
    <t>Năm 2026</t>
  </si>
  <si>
    <t>Năm 2027</t>
  </si>
  <si>
    <t>Giai đoạn 
2022-2027</t>
  </si>
  <si>
    <t>Trung ương Đoàn</t>
  </si>
  <si>
    <t>Dự án khởi nghiệp, lập nghiệp của thanh niên được tổ chức Đoàn hỗ trợ</t>
  </si>
  <si>
    <t>Chỉ tiêu 6: 300 thôn, bản khó khăn được đoàn viên, thanh niên tham gia hỗ trợ hoàn thành tiêu chí nông thôn mới</t>
  </si>
  <si>
    <t>Chỉ tiêu 9: 7 triệu lượt thanh thiếu nhi tham gia các hoạt động hỗ trợ nâng cao năng lực ngoại ngữ và hội nhập quốc tế</t>
  </si>
  <si>
    <t>Đoàn viên xếp loại hoàn thành xuất sắc nhiệm vụ</t>
  </si>
  <si>
    <r>
      <t xml:space="preserve">Chỉ tiêu 4: </t>
    </r>
    <r>
      <rPr>
        <i/>
        <sz val="10"/>
        <rFont val="Times New Roman"/>
        <family val="1"/>
      </rPr>
      <t xml:space="preserve">60% thanh thiếu nhi được tiếp cận các hoạt động nâng cao năng lực số do tổ chức Đoàn, Hội, Đội các cấp triển khai thực hiện. 50% thanh niên sử dụng dịch vụ công trực tuyến. 70% thanh niên sử dụng tài khoản thanh toán điện tử. </t>
    </r>
  </si>
  <si>
    <r>
      <t xml:space="preserve">Chỉ tiêu 5: </t>
    </r>
    <r>
      <rPr>
        <i/>
        <sz val="10"/>
        <rFont val="Times New Roman"/>
        <family val="1"/>
      </rPr>
      <t>100 triệu cây xanh được đoàn viên, thanh niên tham gia trồng mới</t>
    </r>
  </si>
  <si>
    <t>Giới thiệu 
việc làm</t>
  </si>
  <si>
    <t>Tư vấn
 hướng nghiệp</t>
  </si>
  <si>
    <t>Theo đăng ký của đơn vị</t>
  </si>
  <si>
    <r>
      <t xml:space="preserve">Chỉ tiêu 8: </t>
    </r>
    <r>
      <rPr>
        <i/>
        <sz val="10"/>
        <rFont val="Times New Roman"/>
        <family val="1"/>
      </rPr>
      <t>12 triệu lượt thanh thiếu niên được tư vấn hướng nghiệp và việc làm; 3 triệu thanh niên được giới thiệu việc làm</t>
    </r>
  </si>
  <si>
    <t>Y.cầu dư nợ ủy thác tối thiểu đạt được(trđ)</t>
  </si>
  <si>
    <r>
      <t xml:space="preserve">Chỉ tiêu 10: </t>
    </r>
    <r>
      <rPr>
        <i/>
        <sz val="10"/>
        <rFont val="Times New Roman"/>
        <family val="1"/>
      </rPr>
      <t xml:space="preserve">3 triệu thiếu nhi có hoàn cảnh khó khăn được tổ chức Đoàn các cấp hỗ trợ. </t>
    </r>
  </si>
  <si>
    <t xml:space="preserve">Đơn vị TW Đoàn lựa chọn hỗ trợ </t>
  </si>
  <si>
    <t>BẢNG PHÂN BỔ DỰ KIẾN
Thực hiện các chỉ tiêu trọng tâm công tác đoàn và phong trào thanh thiếu nhi 
nhiệm kỳ 2022 - 2027 đối với các tỉnh, thành đoàn, đoàn trực thuộc</t>
  </si>
  <si>
    <t>Phân nhóm</t>
  </si>
  <si>
    <t>Tỷ lệ (%) đạt năm 2023</t>
  </si>
  <si>
    <t>Tỷ lệ (%) đạt năm 2024</t>
  </si>
  <si>
    <t>Tỷ lệ (%) đạt năm 2025</t>
  </si>
  <si>
    <t>Tỷ lệ (%) đạt năm 2026</t>
  </si>
  <si>
    <t>Tỷ lệ (%) đạt năm 2027</t>
  </si>
  <si>
    <t>39</t>
  </si>
  <si>
    <t>40</t>
  </si>
  <si>
    <t>55</t>
  </si>
  <si>
    <t>34</t>
  </si>
  <si>
    <t>35</t>
  </si>
  <si>
    <t>32</t>
  </si>
  <si>
    <t>37</t>
  </si>
  <si>
    <t>57</t>
  </si>
  <si>
    <t>59</t>
  </si>
  <si>
    <t>65</t>
  </si>
  <si>
    <t>70</t>
  </si>
  <si>
    <t>75</t>
  </si>
  <si>
    <t>80</t>
  </si>
  <si>
    <t>25</t>
  </si>
  <si>
    <t>Số thiếu nhi được tổ chức Đoàn, Đội trong toàn tỉnh hỗ trợ năm 2023</t>
  </si>
  <si>
    <t>Số thiếu nhi được tổ chức Đoàn, Đội trong toàn tỉnh hỗ trợ năm 2024</t>
  </si>
  <si>
    <t>Số thiếu nhi được tổ chức Đoàn, Đội trong toàn tỉnh hỗ trợ năm 2025</t>
  </si>
  <si>
    <t>Số thiếu nhi được tổ chức Đoàn, Đội trong toàn tỉnh hỗ trợ năm 2026</t>
  </si>
  <si>
    <t>Số thiếu nhi được tổ chức Đoàn, Đội trong toàn tỉnh hỗ trợ năm 2027</t>
  </si>
  <si>
    <r>
      <t xml:space="preserve">Chỉ tiêu 1: </t>
    </r>
    <r>
      <rPr>
        <i/>
        <sz val="10"/>
        <rFont val="Times New Roman"/>
        <family val="1"/>
      </rPr>
      <t>100% cán bộ đoàn, đoàn viên, 80% thanh niên được học tập, quán triệt, tuyên truyền, phổ biến nghị quyết, chủ trương của Đảng, chính sách, pháp luật của Nhà nước và Nghị quyết, kết luận, chủ trương của Đoàn</t>
    </r>
  </si>
  <si>
    <r>
      <t xml:space="preserve">Chỉ tiêu 2: </t>
    </r>
    <r>
      <rPr>
        <i/>
        <sz val="10"/>
        <rFont val="Times New Roman"/>
        <family val="1"/>
      </rPr>
      <t>50 triệu lượt đoàn viên, thanh niên tham gia hoạt động tình nguyện do Đoàn, Hội tổ chức</t>
    </r>
  </si>
  <si>
    <r>
      <t xml:space="preserve">Chỉ tiêu 3: </t>
    </r>
    <r>
      <rPr>
        <i/>
        <sz val="10"/>
        <rFont val="Times New Roman"/>
        <family val="1"/>
      </rPr>
      <t xml:space="preserve">250 nghìn ý tưởng, sáng kiến của đoàn viên, thanh niên được tổ chức Đoàn hỗ trợ triển khai, hiện thực hóa. </t>
    </r>
  </si>
  <si>
    <r>
      <t xml:space="preserve">Chỉ tiêu 7: </t>
    </r>
    <r>
      <rPr>
        <i/>
        <sz val="10"/>
        <rFont val="Times New Roman"/>
        <family val="1"/>
      </rPr>
      <t>15 nghìn tỷ đồng được hỗ trợ cho thanh niên vay vốn để khởi nghiệp, lập nghiệp, làm kinh tế; 7 nghìn dự án khởi nghiệp sáng tạo của thanh niên được tổ chức Đoàn hỗ trợ</t>
    </r>
  </si>
  <si>
    <r>
      <t xml:space="preserve">Chỉ tiêu 11: </t>
    </r>
    <r>
      <rPr>
        <i/>
        <sz val="10"/>
        <rFont val="Times New Roman"/>
        <family val="1"/>
      </rPr>
      <t xml:space="preserve">50% đoàn viên xếp loại hoàn thành xuất sắc nhiệm vụ. Tỷ lệ đoàn kết tập hợp thanh niên đạt 68%. </t>
    </r>
  </si>
  <si>
    <r>
      <t xml:space="preserve">Chỉ tiêu 12: </t>
    </r>
    <r>
      <rPr>
        <i/>
        <sz val="10"/>
        <rFont val="Times New Roman"/>
        <family val="1"/>
      </rPr>
      <t>Giới thiệu 1 triệu đoàn viên ưu tú cho Đảng, các cấp bộ đoàn phấn đấu hoàn thành chỉ tiêu do cấp ủy giao về kết nạp đảng viên mới từ đoàn viên</t>
    </r>
  </si>
  <si>
    <t>Nội dung chỉ tiêu</t>
  </si>
  <si>
    <t>Ban Tuyên giáo Trung ương Đoàn</t>
  </si>
  <si>
    <t>Ban Đoàn kết tập hợp thanh niên Trung ương Đoàn</t>
  </si>
  <si>
    <t>Ban Thanh niên công nhân và đô thị Trung ương Đoàn</t>
  </si>
  <si>
    <t>Trung tâm Phát triển Khoa học công nghệ và tài năng trẻ</t>
  </si>
  <si>
    <t>Ban Thanh niên nông thôn Trung ương Đoàn</t>
  </si>
  <si>
    <t>Ban Quốc tế Trung ương Đoàn</t>
  </si>
  <si>
    <t xml:space="preserve">Ban Công tác thiếu nhi Trung ương Đoàn </t>
  </si>
  <si>
    <t>Ban Tổ chức Trung ương Đoàn</t>
  </si>
  <si>
    <t>Ban, đơn vị TW Đoàn phụ trách chỉ tiêu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</si>
</sst>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_-&quot;$&quot;* #,##0.00_-;\-&quot;$&quot;* #,##0.00_-;_-&quot;$&quot;* &quot;-&quot;??_-;_-@_-"/>
    <numFmt numFmtId="166" formatCode="_(* #,##0_);_(* \(#,##0\);_(* &quot;-&quot;??_);_(@_)"/>
    <numFmt numFmtId="167" formatCode="0.0"/>
    <numFmt numFmtId="168" formatCode="_-* #,##0_-;\-* #,##0_-;_-* &quot;-&quot;??_-;_-@_-"/>
    <numFmt numFmtId="169" formatCode="#,##0;[Red]#,##0"/>
  </numFmts>
  <fonts count="17">
    <font>
      <sz val="12"/>
      <color theme="1"/>
      <name val="Calibri"/>
      <family val="2"/>
      <scheme val="minor"/>
    </font>
    <font>
      <sz val="10"/>
      <name val="Arial"/>
      <family val="2"/>
    </font>
    <font>
      <sz val="11"/>
      <color indexed="8"/>
      <name val="Calibri"/>
      <family val="2"/>
    </font>
    <font>
      <sz val="8"/>
      <name val="Calibri"/>
      <family val="2"/>
    </font>
    <font>
      <sz val="10"/>
      <name val="Times New Roman"/>
      <family val="1"/>
    </font>
    <font>
      <b/>
      <sz val="10"/>
      <name val="Times New Roman"/>
      <family val="1"/>
    </font>
    <font>
      <i/>
      <sz val="10"/>
      <name val="Times New Roman"/>
      <family val="1"/>
    </font>
    <font>
      <sz val="12"/>
      <name val="Times New Roman"/>
      <family val="1"/>
    </font>
    <font>
      <b/>
      <sz val="9"/>
      <name val="Times New Roman"/>
      <family val="1"/>
    </font>
    <font>
      <b/>
      <i/>
      <sz val="10"/>
      <name val="Times New Roman"/>
      <family val="1"/>
    </font>
    <font>
      <sz val="11"/>
      <color theme="1"/>
      <name val="Calibri"/>
      <family val="2"/>
      <scheme val="minor"/>
    </font>
    <font>
      <sz val="12"/>
      <color rgb="FFFF0000"/>
      <name val="Calibri"/>
      <family val="2"/>
      <scheme val="minor"/>
    </font>
    <font>
      <b/>
      <sz val="14"/>
      <color theme="1"/>
      <name val="Times New Roman"/>
      <family val="1"/>
    </font>
    <font>
      <b/>
      <sz val="9"/>
      <color theme="1"/>
      <name val="Calibri"/>
      <family val="2"/>
      <scheme val="minor"/>
    </font>
    <font>
      <sz val="12"/>
      <name val="Calibri"/>
      <family val="2"/>
      <scheme val="minor"/>
    </font>
    <font>
      <sz val="12"/>
      <color theme="1"/>
      <name val="Times New Roman"/>
      <family val="1"/>
    </font>
    <font>
      <b/>
      <i/>
      <sz val="12"/>
      <color theme="1"/>
      <name val="Calibri"/>
      <family val="2"/>
      <scheme val="minor"/>
    </font>
  </fonts>
  <fills count="3">
    <fill>
      <patternFill/>
    </fill>
    <fill>
      <patternFill patternType="gray125"/>
    </fill>
    <fill>
      <patternFill patternType="solid">
        <fgColor theme="0"/>
        <bgColor indexed="64"/>
      </patternFill>
    </fill>
  </fills>
  <borders count="8">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style="thin"/>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5" fontId="0"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0" fillId="0" borderId="0">
      <alignment/>
      <protection/>
    </xf>
    <xf numFmtId="0" fontId="2" fillId="0" borderId="0">
      <alignment/>
      <protection/>
    </xf>
    <xf numFmtId="0" fontId="1" fillId="0" borderId="0">
      <alignment/>
      <protection/>
    </xf>
    <xf numFmtId="0" fontId="2" fillId="0" borderId="0">
      <alignment/>
      <protection/>
    </xf>
  </cellStyleXfs>
  <cellXfs count="105">
    <xf numFmtId="0" fontId="0" fillId="0" borderId="0" xfId="0"/>
    <xf numFmtId="168" fontId="0" fillId="0" borderId="0" xfId="18" applyNumberFormat="1" applyFont="1"/>
    <xf numFmtId="0" fontId="12" fillId="0" borderId="0" xfId="0" applyFont="1" applyAlignment="1">
      <alignment wrapText="1"/>
    </xf>
    <xf numFmtId="168" fontId="13" fillId="0" borderId="0" xfId="18" applyNumberFormat="1" applyFont="1"/>
    <xf numFmtId="0" fontId="0" fillId="0" borderId="0" xfId="0" applyFont="1"/>
    <xf numFmtId="0" fontId="11" fillId="0" borderId="0" xfId="0" applyFont="1"/>
    <xf numFmtId="0" fontId="0" fillId="2" borderId="0" xfId="0" applyFill="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1" fillId="2" borderId="0" xfId="0" applyFont="1" applyFill="1"/>
    <xf numFmtId="0" fontId="14" fillId="0" borderId="0" xfId="0" applyFont="1"/>
    <xf numFmtId="0" fontId="4" fillId="0" borderId="0" xfId="0" applyFont="1"/>
    <xf numFmtId="168" fontId="14" fillId="0" borderId="0" xfId="18" applyNumberFormat="1" applyFont="1"/>
    <xf numFmtId="168" fontId="0" fillId="0" borderId="0" xfId="18" applyNumberFormat="1" applyFont="1"/>
    <xf numFmtId="0" fontId="15" fillId="0" borderId="0" xfId="0" applyFont="1"/>
    <xf numFmtId="168" fontId="7" fillId="0" borderId="0" xfId="18" applyNumberFormat="1" applyFont="1"/>
    <xf numFmtId="168"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68" fontId="4" fillId="2" borderId="1" xfId="18" applyNumberFormat="1" applyFont="1" applyFill="1" applyBorder="1" applyAlignment="1">
      <alignment horizontal="center" vertical="center" wrapText="1"/>
    </xf>
    <xf numFmtId="3" fontId="4"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xf>
    <xf numFmtId="168" fontId="4" fillId="2" borderId="1" xfId="18" applyNumberFormat="1" applyFont="1" applyFill="1" applyBorder="1" applyAlignment="1">
      <alignment horizontal="right" vertical="center"/>
    </xf>
    <xf numFmtId="168" fontId="4" fillId="2" borderId="2" xfId="18" applyNumberFormat="1" applyFont="1" applyFill="1" applyBorder="1" applyAlignment="1">
      <alignment horizontal="center" vertical="center" wrapText="1"/>
    </xf>
    <xf numFmtId="168" fontId="4" fillId="2" borderId="1" xfId="18" applyNumberFormat="1" applyFont="1" applyFill="1" applyBorder="1" applyAlignment="1">
      <alignment horizontal="center" vertical="center"/>
    </xf>
    <xf numFmtId="3" fontId="4" fillId="2" borderId="1" xfId="0" applyNumberFormat="1" applyFont="1" applyFill="1" applyBorder="1" applyAlignment="1">
      <alignment horizontal="right" vertical="center"/>
    </xf>
    <xf numFmtId="169" fontId="4" fillId="2" borderId="1" xfId="0" applyNumberFormat="1" applyFont="1" applyFill="1" applyBorder="1" applyAlignment="1">
      <alignment horizontal="right" vertical="center"/>
    </xf>
    <xf numFmtId="0" fontId="4" fillId="2" borderId="1" xfId="0" applyFont="1" applyFill="1" applyBorder="1" applyAlignment="1" quotePrefix="1">
      <alignment horizontal="right" vertical="center" wrapText="1"/>
    </xf>
    <xf numFmtId="0" fontId="4" fillId="2" borderId="3" xfId="0" applyFont="1" applyFill="1" applyBorder="1" applyAlignment="1" quotePrefix="1">
      <alignment horizontal="right" vertical="center" wrapText="1"/>
    </xf>
    <xf numFmtId="168" fontId="4" fillId="2" borderId="1" xfId="18" applyNumberFormat="1" applyFont="1" applyFill="1" applyBorder="1" applyAlignment="1">
      <alignment vertical="center" wrapText="1"/>
    </xf>
    <xf numFmtId="167" fontId="14" fillId="2" borderId="1" xfId="0" applyNumberFormat="1" applyFont="1" applyFill="1" applyBorder="1" applyAlignment="1">
      <alignment horizontal="center"/>
    </xf>
    <xf numFmtId="0" fontId="14" fillId="2" borderId="1" xfId="0" applyFont="1" applyFill="1" applyBorder="1" applyAlignment="1">
      <alignment horizontal="center"/>
    </xf>
    <xf numFmtId="0" fontId="4" fillId="2" borderId="1" xfId="22" applyFont="1" applyFill="1" applyBorder="1" applyAlignment="1">
      <alignment horizontal="right" vertical="center" wrapText="1"/>
      <protection/>
    </xf>
    <xf numFmtId="0" fontId="4" fillId="2" borderId="1" xfId="25" applyFont="1" applyFill="1" applyBorder="1" applyAlignment="1">
      <alignment horizontal="right" vertical="center" wrapText="1"/>
      <protection/>
    </xf>
    <xf numFmtId="0" fontId="4" fillId="2" borderId="1" xfId="25" applyFont="1" applyFill="1" applyBorder="1" applyAlignment="1">
      <alignment horizontal="right" vertical="center"/>
      <protection/>
    </xf>
    <xf numFmtId="168" fontId="4" fillId="2" borderId="0" xfId="18" applyNumberFormat="1" applyFont="1" applyFill="1"/>
    <xf numFmtId="168" fontId="5" fillId="2" borderId="1" xfId="18" applyNumberFormat="1" applyFont="1" applyFill="1" applyBorder="1" applyAlignment="1">
      <alignment horizontal="center"/>
    </xf>
    <xf numFmtId="168" fontId="5" fillId="2" borderId="1" xfId="18" applyNumberFormat="1" applyFont="1" applyFill="1" applyBorder="1" applyAlignment="1">
      <alignment horizontal="left"/>
    </xf>
    <xf numFmtId="168" fontId="5" fillId="2" borderId="1" xfId="18" applyNumberFormat="1" applyFont="1" applyFill="1" applyBorder="1" applyAlignment="1">
      <alignment horizontal="left" vertical="center"/>
    </xf>
    <xf numFmtId="168" fontId="8" fillId="2" borderId="1" xfId="18" applyNumberFormat="1" applyFont="1" applyFill="1" applyBorder="1" applyAlignment="1">
      <alignment horizontal="center"/>
    </xf>
    <xf numFmtId="1" fontId="4" fillId="2" borderId="1" xfId="0" applyNumberFormat="1" applyFont="1" applyFill="1" applyBorder="1" applyAlignment="1">
      <alignment horizontal="right" vertical="center"/>
    </xf>
    <xf numFmtId="166" fontId="4" fillId="2" borderId="1" xfId="0" applyNumberFormat="1" applyFont="1" applyFill="1" applyBorder="1" applyAlignment="1">
      <alignment horizontal="right" vertical="center"/>
    </xf>
    <xf numFmtId="168" fontId="4" fillId="2" borderId="1" xfId="0" applyNumberFormat="1" applyFont="1" applyFill="1" applyBorder="1" applyAlignment="1">
      <alignment horizontal="right" vertical="center"/>
    </xf>
    <xf numFmtId="3" fontId="5" fillId="2" borderId="1" xfId="0" applyNumberFormat="1" applyFont="1" applyFill="1" applyBorder="1" applyAlignment="1">
      <alignment horizontal="right" vertical="center" wrapText="1"/>
    </xf>
    <xf numFmtId="168" fontId="5" fillId="2" borderId="1" xfId="18" applyNumberFormat="1"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169" fontId="5" fillId="2" borderId="1" xfId="18" applyNumberFormat="1" applyFont="1" applyFill="1" applyBorder="1" applyAlignment="1">
      <alignment horizontal="right" vertical="center"/>
    </xf>
    <xf numFmtId="9" fontId="5" fillId="2" borderId="1" xfId="18" applyNumberFormat="1" applyFont="1" applyFill="1" applyBorder="1" applyAlignment="1">
      <alignment horizontal="right"/>
    </xf>
    <xf numFmtId="167" fontId="5" fillId="2" borderId="1" xfId="0" applyNumberFormat="1" applyFont="1" applyFill="1" applyBorder="1" applyAlignment="1">
      <alignment horizontal="right"/>
    </xf>
    <xf numFmtId="0" fontId="5" fillId="2" borderId="1" xfId="0" applyFont="1" applyFill="1" applyBorder="1" applyAlignment="1">
      <alignment horizontal="right"/>
    </xf>
    <xf numFmtId="0" fontId="4" fillId="2" borderId="1" xfId="0" applyFont="1" applyFill="1" applyBorder="1" applyAlignment="1">
      <alignment horizontal="justify" vertical="center" wrapText="1"/>
    </xf>
    <xf numFmtId="168" fontId="4" fillId="2" borderId="1" xfId="18"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3" fontId="4" fillId="2" borderId="1" xfId="0" applyNumberFormat="1" applyFont="1" applyFill="1" applyBorder="1"/>
    <xf numFmtId="9" fontId="4" fillId="2" borderId="1" xfId="18" applyNumberFormat="1" applyFont="1" applyFill="1" applyBorder="1" applyAlignment="1" quotePrefix="1">
      <alignment horizontal="right" vertical="center" wrapText="1"/>
    </xf>
    <xf numFmtId="3" fontId="4" fillId="2" borderId="3" xfId="0" applyNumberFormat="1" applyFont="1" applyFill="1" applyBorder="1" applyAlignment="1">
      <alignment horizontal="right" vertical="center"/>
    </xf>
    <xf numFmtId="3" fontId="4" fillId="2" borderId="4" xfId="0" applyNumberFormat="1" applyFont="1" applyFill="1" applyBorder="1" applyAlignment="1">
      <alignment horizontal="right" vertical="center" wrapText="1"/>
    </xf>
    <xf numFmtId="3" fontId="4" fillId="2" borderId="1" xfId="22" applyNumberFormat="1" applyFont="1" applyFill="1" applyBorder="1" applyAlignment="1">
      <alignment horizontal="right" vertical="center" wrapText="1"/>
      <protection/>
    </xf>
    <xf numFmtId="3" fontId="4" fillId="2" borderId="1" xfId="25" applyNumberFormat="1" applyFont="1" applyFill="1" applyBorder="1" applyAlignment="1">
      <alignment horizontal="right" vertical="center" wrapText="1"/>
      <protection/>
    </xf>
    <xf numFmtId="3" fontId="4" fillId="2" borderId="1" xfId="25" applyNumberFormat="1" applyFont="1" applyFill="1" applyBorder="1" applyAlignment="1">
      <alignment horizontal="right" vertical="center"/>
      <protection/>
    </xf>
    <xf numFmtId="168" fontId="4" fillId="2" borderId="1" xfId="18" applyNumberFormat="1" applyFont="1" applyFill="1" applyBorder="1" applyAlignment="1" quotePrefix="1">
      <alignment horizontal="right" vertical="center" wrapText="1"/>
    </xf>
    <xf numFmtId="0" fontId="4" fillId="2" borderId="0" xfId="0" applyFont="1" applyFill="1"/>
    <xf numFmtId="168" fontId="5" fillId="2" borderId="1" xfId="18" applyNumberFormat="1" applyFont="1" applyFill="1" applyBorder="1" applyAlignment="1">
      <alignment horizontal="left" vertical="center" wrapText="1"/>
    </xf>
    <xf numFmtId="168" fontId="5" fillId="2" borderId="1" xfId="18" applyNumberFormat="1" applyFont="1" applyFill="1" applyBorder="1" applyAlignment="1">
      <alignment horizontal="right" vertical="center" wrapText="1"/>
    </xf>
    <xf numFmtId="168" fontId="5" fillId="2" borderId="1"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16" fillId="0" borderId="0" xfId="0" applyFont="1"/>
    <xf numFmtId="0" fontId="5"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68" fontId="9" fillId="2" borderId="5" xfId="18" applyNumberFormat="1" applyFont="1" applyFill="1" applyBorder="1" applyAlignment="1">
      <alignment horizontal="center" vertical="center" wrapText="1"/>
    </xf>
    <xf numFmtId="168" fontId="9" fillId="2" borderId="6" xfId="18" applyNumberFormat="1" applyFont="1" applyFill="1" applyBorder="1" applyAlignment="1">
      <alignment horizontal="center" vertical="center" wrapText="1"/>
    </xf>
    <xf numFmtId="168" fontId="9" fillId="2" borderId="2" xfId="18"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 xfId="0" applyFont="1" applyFill="1" applyBorder="1" applyAlignment="1">
      <alignment horizontal="center" vertical="center"/>
    </xf>
    <xf numFmtId="168" fontId="4" fillId="2" borderId="3" xfId="18" applyNumberFormat="1" applyFont="1" applyFill="1" applyBorder="1" applyAlignment="1">
      <alignment horizontal="center" vertical="center" wrapText="1"/>
    </xf>
    <xf numFmtId="168" fontId="4" fillId="2" borderId="7" xfId="18" applyNumberFormat="1" applyFont="1" applyFill="1" applyBorder="1" applyAlignment="1">
      <alignment horizontal="center" vertical="center" wrapText="1"/>
    </xf>
    <xf numFmtId="168" fontId="4" fillId="2" borderId="4" xfId="18" applyNumberFormat="1" applyFont="1" applyFill="1" applyBorder="1" applyAlignment="1">
      <alignment horizontal="center" vertical="center" wrapText="1"/>
    </xf>
    <xf numFmtId="0" fontId="4" fillId="2" borderId="1" xfId="0" applyFont="1" applyFill="1" applyBorder="1" applyAlignment="1">
      <alignment horizontal="center" vertical="center"/>
    </xf>
    <xf numFmtId="168" fontId="4" fillId="2" borderId="5" xfId="18" applyNumberFormat="1" applyFont="1" applyFill="1" applyBorder="1" applyAlignment="1">
      <alignment horizontal="center" vertical="center" wrapText="1"/>
    </xf>
    <xf numFmtId="168" fontId="4" fillId="2" borderId="6" xfId="18" applyNumberFormat="1" applyFont="1" applyFill="1" applyBorder="1" applyAlignment="1">
      <alignment horizontal="center" vertical="center" wrapText="1"/>
    </xf>
    <xf numFmtId="168" fontId="4" fillId="2" borderId="2" xfId="18"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166" fontId="4" fillId="2" borderId="4"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165" fontId="5" fillId="2" borderId="3" xfId="16" applyFont="1" applyFill="1" applyBorder="1" applyAlignment="1">
      <alignment horizontal="center" vertical="center" wrapText="1"/>
    </xf>
    <xf numFmtId="165" fontId="5" fillId="2" borderId="4" xfId="16" applyFont="1" applyFill="1" applyBorder="1" applyAlignment="1">
      <alignment horizontal="center" vertical="center" wrapText="1"/>
    </xf>
    <xf numFmtId="168" fontId="4" fillId="2" borderId="1" xfId="18" applyNumberFormat="1" applyFont="1" applyFill="1" applyBorder="1" applyAlignment="1">
      <alignment horizontal="center" vertical="center" wrapText="1"/>
    </xf>
    <xf numFmtId="168" fontId="4" fillId="2" borderId="1" xfId="18" applyNumberFormat="1" applyFont="1" applyFill="1" applyBorder="1" applyAlignment="1">
      <alignment horizontal="center" vertical="center"/>
    </xf>
    <xf numFmtId="169" fontId="4" fillId="2" borderId="3" xfId="0" applyNumberFormat="1" applyFont="1" applyFill="1" applyBorder="1" applyAlignment="1">
      <alignment horizontal="center" vertical="center" wrapText="1"/>
    </xf>
    <xf numFmtId="169" fontId="4" fillId="2" borderId="7"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8" fontId="4" fillId="2" borderId="3" xfId="18" applyNumberFormat="1" applyFont="1" applyFill="1" applyBorder="1" applyAlignment="1">
      <alignment horizontal="center" vertical="center"/>
    </xf>
    <xf numFmtId="168" fontId="4" fillId="2" borderId="4" xfId="18" applyNumberFormat="1" applyFont="1" applyFill="1" applyBorder="1" applyAlignment="1">
      <alignment horizontal="center" vertical="center"/>
    </xf>
  </cellXfs>
  <cellStyles count="12">
    <cellStyle name="Normal" xfId="0"/>
    <cellStyle name="Percent" xfId="15"/>
    <cellStyle name="Currency" xfId="16"/>
    <cellStyle name="Currency [0]" xfId="17"/>
    <cellStyle name="Comma" xfId="18"/>
    <cellStyle name="Comma [0]" xfId="19"/>
    <cellStyle name="Comma 14" xfId="20"/>
    <cellStyle name="Comma 2" xfId="21"/>
    <cellStyle name="Normal 11" xfId="22"/>
    <cellStyle name="Normal 2" xfId="23"/>
    <cellStyle name="Normal 3" xfId="24"/>
    <cellStyle name="Normal_cong tac doan vien chuan 30.9" xfId="2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87"/>
  <sheetViews>
    <sheetView tabSelected="1" zoomScale="40" zoomScaleNormal="40" zoomScaleSheetLayoutView="94" workbookViewId="0" topLeftCell="L1">
      <selection activeCell="E4" sqref="E4:J4"/>
    </sheetView>
  </sheetViews>
  <sheetFormatPr defaultColWidth="11.00390625" defaultRowHeight="15.75"/>
  <cols>
    <col min="1" max="1" width="4.625" style="0" bestFit="1" customWidth="1"/>
    <col min="2" max="2" width="16.00390625" style="0" customWidth="1"/>
    <col min="3" max="4" width="14.875" style="0" customWidth="1"/>
    <col min="5" max="9" width="13.625" style="0" customWidth="1"/>
    <col min="10" max="10" width="13.625" style="4" customWidth="1"/>
    <col min="11" max="12" width="15.125" style="0" customWidth="1"/>
    <col min="13" max="13" width="5.50390625" style="0" customWidth="1"/>
    <col min="14" max="14" width="13.00390625" style="10" customWidth="1"/>
    <col min="15" max="19" width="6.375" style="10" customWidth="1"/>
    <col min="20" max="24" width="6.50390625" style="10" customWidth="1"/>
    <col min="25" max="25" width="9.25390625" style="11" customWidth="1"/>
    <col min="26" max="28" width="8.75390625" style="11" customWidth="1"/>
    <col min="29" max="30" width="7.875" style="11" customWidth="1"/>
    <col min="31" max="31" width="9.50390625" style="11" customWidth="1"/>
    <col min="32" max="37" width="8.50390625" style="5" customWidth="1"/>
    <col min="38" max="42" width="10.50390625" style="13" customWidth="1"/>
    <col min="43" max="43" width="13.125" style="4" customWidth="1"/>
    <col min="44" max="44" width="12.50390625" style="0" customWidth="1"/>
    <col min="45" max="45" width="9.875" style="12" customWidth="1"/>
    <col min="46" max="46" width="9.375" style="12" customWidth="1"/>
    <col min="47" max="47" width="10.75390625" style="12" customWidth="1"/>
    <col min="48" max="48" width="11.00390625" style="12" customWidth="1"/>
    <col min="49" max="49" width="17.125" style="10" customWidth="1"/>
    <col min="50" max="50" width="17.125" style="12" customWidth="1"/>
    <col min="51" max="51" width="13.125" style="12" customWidth="1"/>
    <col min="52" max="56" width="13.125" style="9" customWidth="1"/>
    <col min="57" max="57" width="11.75390625" style="0" customWidth="1"/>
    <col min="58" max="58" width="12.00390625" style="0" customWidth="1"/>
    <col min="59" max="63" width="9.625" style="0" customWidth="1"/>
    <col min="64" max="64" width="16.50390625" style="6" customWidth="1"/>
    <col min="65" max="65" width="17.50390625" style="6" customWidth="1"/>
  </cols>
  <sheetData>
    <row r="1" ht="8.25" customHeight="1"/>
    <row r="2" spans="2:70" ht="65.25" customHeight="1">
      <c r="B2" s="2"/>
      <c r="C2" s="88" t="s">
        <v>111</v>
      </c>
      <c r="D2" s="88"/>
      <c r="E2" s="88"/>
      <c r="F2" s="88"/>
      <c r="G2" s="88"/>
      <c r="H2" s="88"/>
      <c r="I2" s="88"/>
      <c r="J2" s="88"/>
      <c r="K2" s="88" t="s">
        <v>111</v>
      </c>
      <c r="L2" s="88"/>
      <c r="M2" s="88"/>
      <c r="N2" s="88"/>
      <c r="O2" s="88"/>
      <c r="P2" s="88"/>
      <c r="Q2" s="88"/>
      <c r="R2" s="88"/>
      <c r="S2" s="88"/>
      <c r="T2" s="88"/>
      <c r="U2" s="88"/>
      <c r="V2" s="88"/>
      <c r="W2" s="88"/>
      <c r="X2" s="88"/>
      <c r="Y2" s="89" t="s">
        <v>111</v>
      </c>
      <c r="Z2" s="89"/>
      <c r="AA2" s="89"/>
      <c r="AB2" s="89"/>
      <c r="AC2" s="89"/>
      <c r="AD2" s="89"/>
      <c r="AE2" s="89"/>
      <c r="AF2" s="89"/>
      <c r="AG2" s="89"/>
      <c r="AH2" s="89"/>
      <c r="AI2" s="89"/>
      <c r="AJ2" s="89"/>
      <c r="AK2" s="89"/>
      <c r="AL2" s="89" t="s">
        <v>111</v>
      </c>
      <c r="AM2" s="89"/>
      <c r="AN2" s="89"/>
      <c r="AO2" s="89"/>
      <c r="AP2" s="89"/>
      <c r="AQ2" s="89"/>
      <c r="AR2" s="89"/>
      <c r="AS2" s="89"/>
      <c r="AT2" s="89"/>
      <c r="AU2" s="89"/>
      <c r="AV2" s="89"/>
      <c r="AW2" s="89" t="s">
        <v>111</v>
      </c>
      <c r="AX2" s="89"/>
      <c r="AY2" s="89"/>
      <c r="AZ2" s="89"/>
      <c r="BA2" s="89"/>
      <c r="BB2" s="89"/>
      <c r="BC2" s="89"/>
      <c r="BD2" s="89"/>
      <c r="BE2" s="89" t="s">
        <v>111</v>
      </c>
      <c r="BF2" s="89"/>
      <c r="BG2" s="89"/>
      <c r="BH2" s="89"/>
      <c r="BI2" s="89"/>
      <c r="BJ2" s="89"/>
      <c r="BK2" s="89"/>
      <c r="BL2" s="89"/>
      <c r="BM2" s="89"/>
      <c r="BN2" s="2"/>
      <c r="BO2" s="2"/>
      <c r="BP2" s="2"/>
      <c r="BQ2" s="2"/>
      <c r="BR2" s="2"/>
    </row>
    <row r="4" spans="1:65" ht="105" customHeight="1">
      <c r="A4" s="81" t="s">
        <v>0</v>
      </c>
      <c r="B4" s="64" t="s">
        <v>143</v>
      </c>
      <c r="C4" s="85" t="s">
        <v>137</v>
      </c>
      <c r="D4" s="81"/>
      <c r="E4" s="85" t="s">
        <v>138</v>
      </c>
      <c r="F4" s="85"/>
      <c r="G4" s="85"/>
      <c r="H4" s="85"/>
      <c r="I4" s="85"/>
      <c r="J4" s="85"/>
      <c r="K4" s="85" t="s">
        <v>139</v>
      </c>
      <c r="L4" s="81"/>
      <c r="M4" s="92" t="s">
        <v>102</v>
      </c>
      <c r="N4" s="93"/>
      <c r="O4" s="93"/>
      <c r="P4" s="93"/>
      <c r="Q4" s="93"/>
      <c r="R4" s="93"/>
      <c r="S4" s="93"/>
      <c r="T4" s="93"/>
      <c r="U4" s="93"/>
      <c r="V4" s="93"/>
      <c r="W4" s="93"/>
      <c r="X4" s="94"/>
      <c r="Y4" s="92" t="s">
        <v>103</v>
      </c>
      <c r="Z4" s="93"/>
      <c r="AA4" s="93"/>
      <c r="AB4" s="93"/>
      <c r="AC4" s="93"/>
      <c r="AD4" s="93"/>
      <c r="AE4" s="94"/>
      <c r="AF4" s="85" t="s">
        <v>99</v>
      </c>
      <c r="AG4" s="85"/>
      <c r="AH4" s="85"/>
      <c r="AI4" s="85"/>
      <c r="AJ4" s="85"/>
      <c r="AK4" s="85"/>
      <c r="AL4" s="85" t="s">
        <v>140</v>
      </c>
      <c r="AM4" s="85"/>
      <c r="AN4" s="85"/>
      <c r="AO4" s="85"/>
      <c r="AP4" s="85"/>
      <c r="AQ4" s="85"/>
      <c r="AR4" s="85"/>
      <c r="AS4" s="97" t="s">
        <v>107</v>
      </c>
      <c r="AT4" s="97"/>
      <c r="AU4" s="97"/>
      <c r="AV4" s="98"/>
      <c r="AW4" s="92" t="s">
        <v>100</v>
      </c>
      <c r="AX4" s="94"/>
      <c r="AY4" s="92" t="s">
        <v>109</v>
      </c>
      <c r="AZ4" s="93"/>
      <c r="BA4" s="93"/>
      <c r="BB4" s="93"/>
      <c r="BC4" s="93"/>
      <c r="BD4" s="94"/>
      <c r="BE4" s="85" t="s">
        <v>141</v>
      </c>
      <c r="BF4" s="81"/>
      <c r="BG4" s="81"/>
      <c r="BH4" s="81"/>
      <c r="BI4" s="81"/>
      <c r="BJ4" s="81"/>
      <c r="BK4" s="81"/>
      <c r="BL4" s="85" t="s">
        <v>142</v>
      </c>
      <c r="BM4" s="81"/>
    </row>
    <row r="5" spans="1:65" s="65" customFormat="1" ht="35.25" customHeight="1">
      <c r="A5" s="81"/>
      <c r="B5" s="17" t="s">
        <v>152</v>
      </c>
      <c r="C5" s="67" t="s">
        <v>144</v>
      </c>
      <c r="D5" s="68"/>
      <c r="E5" s="67" t="s">
        <v>145</v>
      </c>
      <c r="F5" s="74"/>
      <c r="G5" s="74"/>
      <c r="H5" s="74"/>
      <c r="I5" s="74"/>
      <c r="J5" s="68"/>
      <c r="K5" s="67" t="s">
        <v>146</v>
      </c>
      <c r="L5" s="68"/>
      <c r="M5" s="67" t="s">
        <v>147</v>
      </c>
      <c r="N5" s="74"/>
      <c r="O5" s="74"/>
      <c r="P5" s="74"/>
      <c r="Q5" s="74"/>
      <c r="R5" s="74"/>
      <c r="S5" s="74"/>
      <c r="T5" s="74"/>
      <c r="U5" s="74"/>
      <c r="V5" s="74"/>
      <c r="W5" s="74"/>
      <c r="X5" s="68"/>
      <c r="Y5" s="67" t="s">
        <v>148</v>
      </c>
      <c r="Z5" s="74"/>
      <c r="AA5" s="74"/>
      <c r="AB5" s="74"/>
      <c r="AC5" s="74"/>
      <c r="AD5" s="74"/>
      <c r="AE5" s="68"/>
      <c r="AF5" s="67" t="s">
        <v>148</v>
      </c>
      <c r="AG5" s="74"/>
      <c r="AH5" s="74"/>
      <c r="AI5" s="74"/>
      <c r="AJ5" s="74"/>
      <c r="AK5" s="68"/>
      <c r="AL5" s="67" t="s">
        <v>148</v>
      </c>
      <c r="AM5" s="74"/>
      <c r="AN5" s="74"/>
      <c r="AO5" s="74"/>
      <c r="AP5" s="68"/>
      <c r="AQ5" s="67" t="s">
        <v>145</v>
      </c>
      <c r="AR5" s="68"/>
      <c r="AS5" s="71" t="s">
        <v>146</v>
      </c>
      <c r="AT5" s="72"/>
      <c r="AU5" s="72"/>
      <c r="AV5" s="73"/>
      <c r="AW5" s="67" t="s">
        <v>149</v>
      </c>
      <c r="AX5" s="68"/>
      <c r="AY5" s="67" t="s">
        <v>150</v>
      </c>
      <c r="AZ5" s="74"/>
      <c r="BA5" s="74"/>
      <c r="BB5" s="74"/>
      <c r="BC5" s="74"/>
      <c r="BD5" s="68"/>
      <c r="BE5" s="67" t="s">
        <v>151</v>
      </c>
      <c r="BF5" s="68"/>
      <c r="BG5" s="75" t="s">
        <v>145</v>
      </c>
      <c r="BH5" s="76"/>
      <c r="BI5" s="76"/>
      <c r="BJ5" s="76"/>
      <c r="BK5" s="77"/>
      <c r="BL5" s="67" t="s">
        <v>151</v>
      </c>
      <c r="BM5" s="68"/>
    </row>
    <row r="6" spans="1:65" ht="45.75" customHeight="1">
      <c r="A6" s="81"/>
      <c r="B6" s="69" t="s">
        <v>72</v>
      </c>
      <c r="C6" s="85" t="s">
        <v>73</v>
      </c>
      <c r="D6" s="85" t="s">
        <v>74</v>
      </c>
      <c r="E6" s="86" t="s">
        <v>77</v>
      </c>
      <c r="F6" s="86" t="s">
        <v>78</v>
      </c>
      <c r="G6" s="86" t="s">
        <v>79</v>
      </c>
      <c r="H6" s="86" t="s">
        <v>80</v>
      </c>
      <c r="I6" s="86" t="s">
        <v>81</v>
      </c>
      <c r="J6" s="86" t="s">
        <v>69</v>
      </c>
      <c r="K6" s="85" t="s">
        <v>70</v>
      </c>
      <c r="L6" s="81" t="s">
        <v>69</v>
      </c>
      <c r="M6" s="66" t="s">
        <v>112</v>
      </c>
      <c r="N6" s="66" t="s">
        <v>87</v>
      </c>
      <c r="O6" s="66" t="s">
        <v>88</v>
      </c>
      <c r="P6" s="66"/>
      <c r="Q6" s="66"/>
      <c r="R6" s="66"/>
      <c r="S6" s="66"/>
      <c r="T6" s="66" t="s">
        <v>89</v>
      </c>
      <c r="U6" s="66"/>
      <c r="V6" s="66"/>
      <c r="W6" s="66"/>
      <c r="X6" s="66"/>
      <c r="Y6" s="95" t="s">
        <v>90</v>
      </c>
      <c r="Z6" s="90" t="s">
        <v>91</v>
      </c>
      <c r="AA6" s="90" t="s">
        <v>92</v>
      </c>
      <c r="AB6" s="90" t="s">
        <v>93</v>
      </c>
      <c r="AC6" s="90" t="s">
        <v>94</v>
      </c>
      <c r="AD6" s="90" t="s">
        <v>95</v>
      </c>
      <c r="AE6" s="90" t="s">
        <v>96</v>
      </c>
      <c r="AF6" s="90" t="s">
        <v>91</v>
      </c>
      <c r="AG6" s="90" t="s">
        <v>92</v>
      </c>
      <c r="AH6" s="90" t="s">
        <v>93</v>
      </c>
      <c r="AI6" s="90" t="s">
        <v>94</v>
      </c>
      <c r="AJ6" s="90" t="s">
        <v>95</v>
      </c>
      <c r="AK6" s="90" t="s">
        <v>96</v>
      </c>
      <c r="AL6" s="82" t="s">
        <v>108</v>
      </c>
      <c r="AM6" s="83"/>
      <c r="AN6" s="83"/>
      <c r="AO6" s="83"/>
      <c r="AP6" s="84"/>
      <c r="AQ6" s="85" t="s">
        <v>98</v>
      </c>
      <c r="AR6" s="81"/>
      <c r="AS6" s="82" t="s">
        <v>104</v>
      </c>
      <c r="AT6" s="84"/>
      <c r="AU6" s="82" t="s">
        <v>105</v>
      </c>
      <c r="AV6" s="84"/>
      <c r="AW6" s="101" t="s">
        <v>70</v>
      </c>
      <c r="AX6" s="103" t="s">
        <v>69</v>
      </c>
      <c r="AY6" s="99" t="s">
        <v>132</v>
      </c>
      <c r="AZ6" s="99" t="s">
        <v>133</v>
      </c>
      <c r="BA6" s="99" t="s">
        <v>134</v>
      </c>
      <c r="BB6" s="99" t="s">
        <v>135</v>
      </c>
      <c r="BC6" s="99" t="s">
        <v>136</v>
      </c>
      <c r="BD6" s="99" t="s">
        <v>76</v>
      </c>
      <c r="BE6" s="85" t="s">
        <v>101</v>
      </c>
      <c r="BF6" s="85"/>
      <c r="BG6" s="81" t="s">
        <v>71</v>
      </c>
      <c r="BH6" s="81"/>
      <c r="BI6" s="81"/>
      <c r="BJ6" s="81"/>
      <c r="BK6" s="81"/>
      <c r="BL6" s="85" t="s">
        <v>75</v>
      </c>
      <c r="BM6" s="81"/>
    </row>
    <row r="7" spans="1:65" ht="72" customHeight="1">
      <c r="A7" s="81"/>
      <c r="B7" s="70"/>
      <c r="C7" s="81"/>
      <c r="D7" s="81"/>
      <c r="E7" s="87"/>
      <c r="F7" s="87"/>
      <c r="G7" s="87"/>
      <c r="H7" s="87"/>
      <c r="I7" s="87"/>
      <c r="J7" s="87"/>
      <c r="K7" s="85"/>
      <c r="L7" s="81"/>
      <c r="M7" s="66"/>
      <c r="N7" s="66"/>
      <c r="O7" s="17" t="s">
        <v>113</v>
      </c>
      <c r="P7" s="17" t="s">
        <v>114</v>
      </c>
      <c r="Q7" s="17" t="s">
        <v>115</v>
      </c>
      <c r="R7" s="17" t="s">
        <v>116</v>
      </c>
      <c r="S7" s="17" t="s">
        <v>117</v>
      </c>
      <c r="T7" s="17" t="s">
        <v>113</v>
      </c>
      <c r="U7" s="17" t="s">
        <v>114</v>
      </c>
      <c r="V7" s="17" t="s">
        <v>115</v>
      </c>
      <c r="W7" s="17" t="s">
        <v>116</v>
      </c>
      <c r="X7" s="17" t="s">
        <v>117</v>
      </c>
      <c r="Y7" s="96"/>
      <c r="Z7" s="91"/>
      <c r="AA7" s="91"/>
      <c r="AB7" s="91"/>
      <c r="AC7" s="91"/>
      <c r="AD7" s="91"/>
      <c r="AE7" s="91"/>
      <c r="AF7" s="91"/>
      <c r="AG7" s="91"/>
      <c r="AH7" s="91"/>
      <c r="AI7" s="91"/>
      <c r="AJ7" s="91"/>
      <c r="AK7" s="91"/>
      <c r="AL7" s="18" t="s">
        <v>91</v>
      </c>
      <c r="AM7" s="18" t="s">
        <v>92</v>
      </c>
      <c r="AN7" s="18" t="s">
        <v>93</v>
      </c>
      <c r="AO7" s="18" t="s">
        <v>94</v>
      </c>
      <c r="AP7" s="18" t="s">
        <v>95</v>
      </c>
      <c r="AQ7" s="7" t="s">
        <v>70</v>
      </c>
      <c r="AR7" s="8" t="s">
        <v>69</v>
      </c>
      <c r="AS7" s="18" t="s">
        <v>70</v>
      </c>
      <c r="AT7" s="18" t="s">
        <v>69</v>
      </c>
      <c r="AU7" s="18" t="s">
        <v>70</v>
      </c>
      <c r="AV7" s="18" t="s">
        <v>69</v>
      </c>
      <c r="AW7" s="102"/>
      <c r="AX7" s="104"/>
      <c r="AY7" s="100"/>
      <c r="AZ7" s="100"/>
      <c r="BA7" s="100"/>
      <c r="BB7" s="100"/>
      <c r="BC7" s="100"/>
      <c r="BD7" s="100"/>
      <c r="BE7" s="7" t="s">
        <v>70</v>
      </c>
      <c r="BF7" s="8" t="s">
        <v>69</v>
      </c>
      <c r="BG7" s="7" t="s">
        <v>91</v>
      </c>
      <c r="BH7" s="7" t="s">
        <v>92</v>
      </c>
      <c r="BI7" s="7" t="s">
        <v>93</v>
      </c>
      <c r="BJ7" s="7" t="s">
        <v>94</v>
      </c>
      <c r="BK7" s="7" t="s">
        <v>95</v>
      </c>
      <c r="BL7" s="7" t="s">
        <v>70</v>
      </c>
      <c r="BM7" s="8" t="s">
        <v>69</v>
      </c>
    </row>
    <row r="8" spans="1:65" ht="15.75">
      <c r="A8" s="8">
        <v>1</v>
      </c>
      <c r="B8" s="49" t="s">
        <v>3</v>
      </c>
      <c r="C8" s="20">
        <v>100</v>
      </c>
      <c r="D8" s="20">
        <v>80</v>
      </c>
      <c r="E8" s="19">
        <f>J8/5</f>
        <v>71473</v>
      </c>
      <c r="F8" s="19">
        <f>J8/5</f>
        <v>71473</v>
      </c>
      <c r="G8" s="19">
        <f>J8/5</f>
        <v>71473</v>
      </c>
      <c r="H8" s="19">
        <f>J8/5</f>
        <v>71473</v>
      </c>
      <c r="I8" s="19">
        <f>J8/5</f>
        <v>71473</v>
      </c>
      <c r="J8" s="19">
        <v>357365</v>
      </c>
      <c r="K8" s="50">
        <v>136.78000000000003</v>
      </c>
      <c r="L8" s="50">
        <v>683.9000000000001</v>
      </c>
      <c r="M8" s="7">
        <v>2</v>
      </c>
      <c r="N8" s="20">
        <v>60</v>
      </c>
      <c r="O8" s="20">
        <v>30</v>
      </c>
      <c r="P8" s="20">
        <v>35</v>
      </c>
      <c r="Q8" s="20">
        <v>37</v>
      </c>
      <c r="R8" s="20" t="s">
        <v>118</v>
      </c>
      <c r="S8" s="20" t="s">
        <v>119</v>
      </c>
      <c r="T8" s="21" t="s">
        <v>119</v>
      </c>
      <c r="U8" s="21" t="s">
        <v>82</v>
      </c>
      <c r="V8" s="21" t="s">
        <v>85</v>
      </c>
      <c r="W8" s="21" t="s">
        <v>120</v>
      </c>
      <c r="X8" s="20" t="s">
        <v>83</v>
      </c>
      <c r="Y8" s="19">
        <v>204700</v>
      </c>
      <c r="Z8" s="19">
        <v>204700</v>
      </c>
      <c r="AA8" s="19">
        <v>204700</v>
      </c>
      <c r="AB8" s="19">
        <v>204700</v>
      </c>
      <c r="AC8" s="19">
        <f>Y8*0.108108108</f>
        <v>22129.7297076</v>
      </c>
      <c r="AD8" s="19">
        <f>Y8*0.162162162</f>
        <v>33194.5945614</v>
      </c>
      <c r="AE8" s="19">
        <f>SUM(Y8:AD8)</f>
        <v>874124.324269</v>
      </c>
      <c r="AF8" s="51">
        <v>1</v>
      </c>
      <c r="AG8" s="51">
        <v>1</v>
      </c>
      <c r="AH8" s="51">
        <v>1</v>
      </c>
      <c r="AI8" s="51">
        <v>1</v>
      </c>
      <c r="AJ8" s="51">
        <v>1</v>
      </c>
      <c r="AK8" s="51">
        <v>5</v>
      </c>
      <c r="AL8" s="22">
        <v>1050663.96</v>
      </c>
      <c r="AM8" s="23">
        <v>1134717.0768</v>
      </c>
      <c r="AN8" s="23">
        <v>1225494.442944</v>
      </c>
      <c r="AO8" s="23">
        <v>1323533.9983795201</v>
      </c>
      <c r="AP8" s="23">
        <v>1429416.7182498819</v>
      </c>
      <c r="AQ8" s="19">
        <v>21</v>
      </c>
      <c r="AR8" s="52">
        <v>105</v>
      </c>
      <c r="AS8" s="18">
        <v>3499.4</v>
      </c>
      <c r="AT8" s="18">
        <v>17497</v>
      </c>
      <c r="AU8" s="18">
        <v>7102.4</v>
      </c>
      <c r="AV8" s="24">
        <v>35512</v>
      </c>
      <c r="AW8" s="16">
        <f>AX8/5</f>
        <v>9977.004792378117</v>
      </c>
      <c r="AX8" s="18">
        <v>49885.02396189058</v>
      </c>
      <c r="AY8" s="24">
        <v>9568</v>
      </c>
      <c r="AZ8" s="25">
        <v>7360</v>
      </c>
      <c r="BA8" s="24">
        <v>6624</v>
      </c>
      <c r="BB8" s="24">
        <v>6624</v>
      </c>
      <c r="BC8" s="24">
        <v>6624</v>
      </c>
      <c r="BD8" s="25">
        <f>SUM(AY8:BC8)</f>
        <v>36800</v>
      </c>
      <c r="BE8" s="53">
        <v>0.5</v>
      </c>
      <c r="BF8" s="53">
        <v>0.5</v>
      </c>
      <c r="BG8" s="26">
        <v>68</v>
      </c>
      <c r="BH8" s="26">
        <v>68</v>
      </c>
      <c r="BI8" s="26">
        <v>68</v>
      </c>
      <c r="BJ8" s="26">
        <v>68</v>
      </c>
      <c r="BK8" s="26">
        <v>68</v>
      </c>
      <c r="BL8" s="50">
        <v>2411</v>
      </c>
      <c r="BM8" s="41">
        <v>12055</v>
      </c>
    </row>
    <row r="9" spans="1:65" ht="15.75">
      <c r="A9" s="8">
        <v>2</v>
      </c>
      <c r="B9" s="49" t="s">
        <v>1</v>
      </c>
      <c r="C9" s="20">
        <v>100</v>
      </c>
      <c r="D9" s="20">
        <v>80</v>
      </c>
      <c r="E9" s="19">
        <f aca="true" t="shared" si="0" ref="E9:E69">J9/5</f>
        <v>59960</v>
      </c>
      <c r="F9" s="19">
        <f aca="true" t="shared" si="1" ref="F9:F70">J9/5</f>
        <v>59960</v>
      </c>
      <c r="G9" s="19">
        <f aca="true" t="shared" si="2" ref="G9:G72">J9/5</f>
        <v>59960</v>
      </c>
      <c r="H9" s="19">
        <f aca="true" t="shared" si="3" ref="H9:H72">J9/5</f>
        <v>59960</v>
      </c>
      <c r="I9" s="19">
        <f aca="true" t="shared" si="4" ref="I9:I72">J9/5</f>
        <v>59960</v>
      </c>
      <c r="J9" s="19">
        <v>299800</v>
      </c>
      <c r="K9" s="50">
        <v>46.29600000000001</v>
      </c>
      <c r="L9" s="50">
        <v>231.48000000000002</v>
      </c>
      <c r="M9" s="7">
        <v>3</v>
      </c>
      <c r="N9" s="20">
        <v>60</v>
      </c>
      <c r="O9" s="20">
        <v>25</v>
      </c>
      <c r="P9" s="20">
        <v>30</v>
      </c>
      <c r="Q9" s="20">
        <v>32</v>
      </c>
      <c r="R9" s="20" t="s">
        <v>121</v>
      </c>
      <c r="S9" s="20" t="s">
        <v>122</v>
      </c>
      <c r="T9" s="21" t="s">
        <v>84</v>
      </c>
      <c r="U9" s="21" t="s">
        <v>122</v>
      </c>
      <c r="V9" s="21" t="s">
        <v>119</v>
      </c>
      <c r="W9" s="21" t="s">
        <v>82</v>
      </c>
      <c r="X9" s="20" t="s">
        <v>85</v>
      </c>
      <c r="Y9" s="19">
        <v>204700</v>
      </c>
      <c r="Z9" s="19">
        <v>204700</v>
      </c>
      <c r="AA9" s="19">
        <v>204700</v>
      </c>
      <c r="AB9" s="19">
        <v>204700</v>
      </c>
      <c r="AC9" s="19">
        <f aca="true" t="shared" si="5" ref="AC9:AC70">Y9*0.108108108</f>
        <v>22129.7297076</v>
      </c>
      <c r="AD9" s="19">
        <f aca="true" t="shared" si="6" ref="AD9:AD70">Y9*0.162162162</f>
        <v>33194.5945614</v>
      </c>
      <c r="AE9" s="19">
        <f aca="true" t="shared" si="7" ref="AE9:AE72">SUM(Y9:AD9)</f>
        <v>874124.324269</v>
      </c>
      <c r="AF9" s="51">
        <v>1</v>
      </c>
      <c r="AG9" s="51">
        <v>1</v>
      </c>
      <c r="AH9" s="51">
        <v>1</v>
      </c>
      <c r="AI9" s="51">
        <v>1</v>
      </c>
      <c r="AJ9" s="51">
        <v>1</v>
      </c>
      <c r="AK9" s="51">
        <v>5</v>
      </c>
      <c r="AL9" s="22">
        <v>795801.2400000001</v>
      </c>
      <c r="AM9" s="23">
        <v>859465.3392000002</v>
      </c>
      <c r="AN9" s="23">
        <v>928222.5663360002</v>
      </c>
      <c r="AO9" s="23">
        <v>1002480.3716428803</v>
      </c>
      <c r="AP9" s="23">
        <v>1082678.8013743109</v>
      </c>
      <c r="AQ9" s="19">
        <v>21</v>
      </c>
      <c r="AR9" s="52">
        <v>105</v>
      </c>
      <c r="AS9" s="18">
        <v>2672.2</v>
      </c>
      <c r="AT9" s="18">
        <v>13361</v>
      </c>
      <c r="AU9" s="18">
        <v>12775.4</v>
      </c>
      <c r="AV9" s="24">
        <v>63877</v>
      </c>
      <c r="AW9" s="16">
        <f aca="true" t="shared" si="8" ref="AW9:AW72">AX9/5</f>
        <v>7928.504054755658</v>
      </c>
      <c r="AX9" s="18">
        <v>39642.52027377829</v>
      </c>
      <c r="AY9" s="24">
        <v>8502</v>
      </c>
      <c r="AZ9" s="25">
        <v>6540</v>
      </c>
      <c r="BA9" s="24">
        <v>5886</v>
      </c>
      <c r="BB9" s="24">
        <v>5886</v>
      </c>
      <c r="BC9" s="24">
        <v>5886</v>
      </c>
      <c r="BD9" s="25">
        <f aca="true" t="shared" si="9" ref="BD9:BD72">SUM(AY9:BC9)</f>
        <v>32700</v>
      </c>
      <c r="BE9" s="53">
        <v>0.5</v>
      </c>
      <c r="BF9" s="53">
        <v>0.5</v>
      </c>
      <c r="BG9" s="26">
        <v>63.2</v>
      </c>
      <c r="BH9" s="26">
        <v>64.4</v>
      </c>
      <c r="BI9" s="26">
        <v>65.60000000000001</v>
      </c>
      <c r="BJ9" s="26">
        <v>66.80000000000001</v>
      </c>
      <c r="BK9" s="26">
        <v>68</v>
      </c>
      <c r="BL9" s="50">
        <v>1375</v>
      </c>
      <c r="BM9" s="41">
        <v>6875</v>
      </c>
    </row>
    <row r="10" spans="1:65" ht="15.75">
      <c r="A10" s="8">
        <v>3</v>
      </c>
      <c r="B10" s="49" t="s">
        <v>2</v>
      </c>
      <c r="C10" s="20">
        <v>100</v>
      </c>
      <c r="D10" s="20">
        <v>80</v>
      </c>
      <c r="E10" s="19">
        <f t="shared" si="0"/>
        <v>136467</v>
      </c>
      <c r="F10" s="19">
        <f t="shared" si="1"/>
        <v>136467</v>
      </c>
      <c r="G10" s="19">
        <f t="shared" si="2"/>
        <v>136467</v>
      </c>
      <c r="H10" s="19">
        <f t="shared" si="3"/>
        <v>136467</v>
      </c>
      <c r="I10" s="19">
        <f t="shared" si="4"/>
        <v>136467</v>
      </c>
      <c r="J10" s="19">
        <v>682335</v>
      </c>
      <c r="K10" s="50">
        <v>349.84000000000003</v>
      </c>
      <c r="L10" s="50">
        <v>1749.2</v>
      </c>
      <c r="M10" s="7">
        <v>3</v>
      </c>
      <c r="N10" s="20">
        <v>60</v>
      </c>
      <c r="O10" s="20">
        <v>25</v>
      </c>
      <c r="P10" s="20" t="s">
        <v>84</v>
      </c>
      <c r="Q10" s="20" t="s">
        <v>123</v>
      </c>
      <c r="R10" s="20" t="s">
        <v>121</v>
      </c>
      <c r="S10" s="20" t="s">
        <v>122</v>
      </c>
      <c r="T10" s="21" t="s">
        <v>84</v>
      </c>
      <c r="U10" s="21" t="s">
        <v>122</v>
      </c>
      <c r="V10" s="21" t="s">
        <v>119</v>
      </c>
      <c r="W10" s="21" t="s">
        <v>82</v>
      </c>
      <c r="X10" s="20" t="s">
        <v>85</v>
      </c>
      <c r="Y10" s="19">
        <v>329950</v>
      </c>
      <c r="Z10" s="19">
        <v>329950</v>
      </c>
      <c r="AA10" s="19">
        <v>329950</v>
      </c>
      <c r="AB10" s="19">
        <v>329950</v>
      </c>
      <c r="AC10" s="19">
        <f t="shared" si="5"/>
        <v>35670.2702346</v>
      </c>
      <c r="AD10" s="19">
        <f t="shared" si="6"/>
        <v>53505.4053519</v>
      </c>
      <c r="AE10" s="19">
        <f t="shared" si="7"/>
        <v>1408975.6755865</v>
      </c>
      <c r="AF10" s="51">
        <v>1</v>
      </c>
      <c r="AG10" s="51">
        <v>1</v>
      </c>
      <c r="AH10" s="51">
        <v>1</v>
      </c>
      <c r="AI10" s="51">
        <v>1</v>
      </c>
      <c r="AJ10" s="51">
        <v>1</v>
      </c>
      <c r="AK10" s="51">
        <v>5</v>
      </c>
      <c r="AL10" s="22">
        <v>1367190.36</v>
      </c>
      <c r="AM10" s="23">
        <v>1476565.5888000003</v>
      </c>
      <c r="AN10" s="23">
        <v>1594690.8359040003</v>
      </c>
      <c r="AO10" s="23">
        <v>1722266.1027763204</v>
      </c>
      <c r="AP10" s="23">
        <v>1860047.3909984261</v>
      </c>
      <c r="AQ10" s="19">
        <v>21</v>
      </c>
      <c r="AR10" s="52">
        <v>105</v>
      </c>
      <c r="AS10" s="18">
        <v>5250.2</v>
      </c>
      <c r="AT10" s="18">
        <v>26251</v>
      </c>
      <c r="AU10" s="18">
        <v>31945.4</v>
      </c>
      <c r="AV10" s="24">
        <v>159727</v>
      </c>
      <c r="AW10" s="16">
        <f t="shared" si="8"/>
        <v>19379.58128643457</v>
      </c>
      <c r="AX10" s="18">
        <v>96897.90643217287</v>
      </c>
      <c r="AY10" s="24">
        <v>15600</v>
      </c>
      <c r="AZ10" s="25">
        <v>12000</v>
      </c>
      <c r="BA10" s="24">
        <v>10800</v>
      </c>
      <c r="BB10" s="24">
        <v>10800</v>
      </c>
      <c r="BC10" s="24">
        <v>10800</v>
      </c>
      <c r="BD10" s="25">
        <f t="shared" si="9"/>
        <v>60000</v>
      </c>
      <c r="BE10" s="53">
        <v>0.5</v>
      </c>
      <c r="BF10" s="53">
        <v>0.5</v>
      </c>
      <c r="BG10" s="26">
        <v>68</v>
      </c>
      <c r="BH10" s="26">
        <v>68</v>
      </c>
      <c r="BI10" s="26">
        <v>68</v>
      </c>
      <c r="BJ10" s="26">
        <v>68</v>
      </c>
      <c r="BK10" s="26">
        <v>68</v>
      </c>
      <c r="BL10" s="50">
        <v>3806</v>
      </c>
      <c r="BM10" s="41">
        <v>19030</v>
      </c>
    </row>
    <row r="11" spans="1:65" ht="15.75">
      <c r="A11" s="8">
        <v>4</v>
      </c>
      <c r="B11" s="49" t="s">
        <v>56</v>
      </c>
      <c r="C11" s="20">
        <v>100</v>
      </c>
      <c r="D11" s="20">
        <v>80</v>
      </c>
      <c r="E11" s="19">
        <f t="shared" si="0"/>
        <v>79751</v>
      </c>
      <c r="F11" s="19">
        <f t="shared" si="1"/>
        <v>79751</v>
      </c>
      <c r="G11" s="19">
        <f t="shared" si="2"/>
        <v>79751</v>
      </c>
      <c r="H11" s="19">
        <f t="shared" si="3"/>
        <v>79751</v>
      </c>
      <c r="I11" s="19">
        <f t="shared" si="4"/>
        <v>79751</v>
      </c>
      <c r="J11" s="19">
        <v>398755</v>
      </c>
      <c r="K11" s="50">
        <v>197.38000000000002</v>
      </c>
      <c r="L11" s="50">
        <v>986.9000000000001</v>
      </c>
      <c r="M11" s="7">
        <v>3</v>
      </c>
      <c r="N11" s="20">
        <v>60</v>
      </c>
      <c r="O11" s="20">
        <v>25</v>
      </c>
      <c r="P11" s="20" t="s">
        <v>84</v>
      </c>
      <c r="Q11" s="20" t="s">
        <v>123</v>
      </c>
      <c r="R11" s="20" t="s">
        <v>121</v>
      </c>
      <c r="S11" s="20" t="s">
        <v>122</v>
      </c>
      <c r="T11" s="21">
        <v>30</v>
      </c>
      <c r="U11" s="21" t="s">
        <v>122</v>
      </c>
      <c r="V11" s="21" t="s">
        <v>119</v>
      </c>
      <c r="W11" s="21" t="s">
        <v>82</v>
      </c>
      <c r="X11" s="20" t="s">
        <v>85</v>
      </c>
      <c r="Y11" s="19">
        <v>329950</v>
      </c>
      <c r="Z11" s="19">
        <v>329950</v>
      </c>
      <c r="AA11" s="19">
        <v>329950</v>
      </c>
      <c r="AB11" s="19">
        <v>329950</v>
      </c>
      <c r="AC11" s="19">
        <f t="shared" si="5"/>
        <v>35670.2702346</v>
      </c>
      <c r="AD11" s="19">
        <f t="shared" si="6"/>
        <v>53505.4053519</v>
      </c>
      <c r="AE11" s="19">
        <f t="shared" si="7"/>
        <v>1408975.6755865</v>
      </c>
      <c r="AF11" s="51">
        <v>1</v>
      </c>
      <c r="AG11" s="51">
        <v>1</v>
      </c>
      <c r="AH11" s="51">
        <v>1</v>
      </c>
      <c r="AI11" s="51">
        <v>1</v>
      </c>
      <c r="AJ11" s="51">
        <v>1</v>
      </c>
      <c r="AK11" s="51">
        <v>5</v>
      </c>
      <c r="AL11" s="22">
        <v>1045009.0800000001</v>
      </c>
      <c r="AM11" s="23">
        <v>1128609.8064000001</v>
      </c>
      <c r="AN11" s="23">
        <v>1218898.5909120003</v>
      </c>
      <c r="AO11" s="23">
        <v>1316410.4781849603</v>
      </c>
      <c r="AP11" s="23">
        <v>1421723.3164397571</v>
      </c>
      <c r="AQ11" s="19">
        <v>21</v>
      </c>
      <c r="AR11" s="52">
        <v>105</v>
      </c>
      <c r="AS11" s="18">
        <v>2731.6</v>
      </c>
      <c r="AT11" s="18">
        <v>13658</v>
      </c>
      <c r="AU11" s="18">
        <v>17955.8</v>
      </c>
      <c r="AV11" s="24">
        <v>89779</v>
      </c>
      <c r="AW11" s="16">
        <f t="shared" si="8"/>
        <v>10899.518343954225</v>
      </c>
      <c r="AX11" s="18">
        <v>54497.591719771124</v>
      </c>
      <c r="AY11" s="24">
        <v>13546</v>
      </c>
      <c r="AZ11" s="25">
        <v>10420</v>
      </c>
      <c r="BA11" s="24">
        <v>9378</v>
      </c>
      <c r="BB11" s="24">
        <v>9378</v>
      </c>
      <c r="BC11" s="24">
        <v>9378</v>
      </c>
      <c r="BD11" s="25">
        <f t="shared" si="9"/>
        <v>52100</v>
      </c>
      <c r="BE11" s="53">
        <v>0.5</v>
      </c>
      <c r="BF11" s="53">
        <v>0.5</v>
      </c>
      <c r="BG11" s="26">
        <v>64.8</v>
      </c>
      <c r="BH11" s="26">
        <v>65.6</v>
      </c>
      <c r="BI11" s="26">
        <v>66.39999999999999</v>
      </c>
      <c r="BJ11" s="26">
        <v>67.19999999999999</v>
      </c>
      <c r="BK11" s="26">
        <v>68</v>
      </c>
      <c r="BL11" s="50">
        <v>3278</v>
      </c>
      <c r="BM11" s="41">
        <v>16390</v>
      </c>
    </row>
    <row r="12" spans="1:65" ht="15.75">
      <c r="A12" s="8">
        <v>5</v>
      </c>
      <c r="B12" s="49" t="s">
        <v>4</v>
      </c>
      <c r="C12" s="20">
        <v>100</v>
      </c>
      <c r="D12" s="20">
        <v>80</v>
      </c>
      <c r="E12" s="19">
        <f t="shared" si="0"/>
        <v>94745</v>
      </c>
      <c r="F12" s="19">
        <f t="shared" si="1"/>
        <v>94745</v>
      </c>
      <c r="G12" s="19">
        <f t="shared" si="2"/>
        <v>94745</v>
      </c>
      <c r="H12" s="19">
        <f t="shared" si="3"/>
        <v>94745</v>
      </c>
      <c r="I12" s="19">
        <f t="shared" si="4"/>
        <v>94745</v>
      </c>
      <c r="J12" s="19">
        <v>473725</v>
      </c>
      <c r="K12" s="50">
        <v>589.1</v>
      </c>
      <c r="L12" s="50">
        <v>2945.5</v>
      </c>
      <c r="M12" s="7">
        <v>3</v>
      </c>
      <c r="N12" s="20">
        <v>60</v>
      </c>
      <c r="O12" s="20">
        <v>25</v>
      </c>
      <c r="P12" s="20" t="s">
        <v>84</v>
      </c>
      <c r="Q12" s="20" t="s">
        <v>123</v>
      </c>
      <c r="R12" s="20" t="s">
        <v>121</v>
      </c>
      <c r="S12" s="20" t="s">
        <v>122</v>
      </c>
      <c r="T12" s="21" t="s">
        <v>84</v>
      </c>
      <c r="U12" s="21" t="s">
        <v>122</v>
      </c>
      <c r="V12" s="21" t="s">
        <v>119</v>
      </c>
      <c r="W12" s="21" t="s">
        <v>82</v>
      </c>
      <c r="X12" s="20" t="s">
        <v>85</v>
      </c>
      <c r="Y12" s="19">
        <v>431500</v>
      </c>
      <c r="Z12" s="19">
        <v>431500</v>
      </c>
      <c r="AA12" s="19">
        <v>431500</v>
      </c>
      <c r="AB12" s="19">
        <v>431500</v>
      </c>
      <c r="AC12" s="19">
        <f t="shared" si="5"/>
        <v>46648.648602</v>
      </c>
      <c r="AD12" s="19">
        <f t="shared" si="6"/>
        <v>69972.972903</v>
      </c>
      <c r="AE12" s="19">
        <f t="shared" si="7"/>
        <v>1842621.621505</v>
      </c>
      <c r="AF12" s="51">
        <v>1</v>
      </c>
      <c r="AG12" s="51">
        <v>1</v>
      </c>
      <c r="AH12" s="51">
        <v>1</v>
      </c>
      <c r="AI12" s="51">
        <v>1</v>
      </c>
      <c r="AJ12" s="51">
        <v>1</v>
      </c>
      <c r="AK12" s="51">
        <v>5</v>
      </c>
      <c r="AL12" s="22">
        <v>979718.76</v>
      </c>
      <c r="AM12" s="23">
        <v>1058096.2608</v>
      </c>
      <c r="AN12" s="23">
        <v>1142743.961664</v>
      </c>
      <c r="AO12" s="23">
        <v>1234163.4785971201</v>
      </c>
      <c r="AP12" s="23">
        <v>1332896.55688489</v>
      </c>
      <c r="AQ12" s="19">
        <v>21</v>
      </c>
      <c r="AR12" s="52">
        <v>105</v>
      </c>
      <c r="AS12" s="18">
        <v>3280</v>
      </c>
      <c r="AT12" s="18">
        <v>16400</v>
      </c>
      <c r="AU12" s="18">
        <v>22267.2</v>
      </c>
      <c r="AV12" s="24">
        <v>111336</v>
      </c>
      <c r="AW12" s="16">
        <f t="shared" si="8"/>
        <v>12226.799089815779</v>
      </c>
      <c r="AX12" s="18">
        <v>61133.995449078895</v>
      </c>
      <c r="AY12" s="24">
        <v>12636</v>
      </c>
      <c r="AZ12" s="25">
        <v>9720</v>
      </c>
      <c r="BA12" s="24">
        <v>8748</v>
      </c>
      <c r="BB12" s="24">
        <v>8748</v>
      </c>
      <c r="BC12" s="24">
        <v>8748</v>
      </c>
      <c r="BD12" s="25">
        <f t="shared" si="9"/>
        <v>48600</v>
      </c>
      <c r="BE12" s="53">
        <v>0.5</v>
      </c>
      <c r="BF12" s="53">
        <v>0.5</v>
      </c>
      <c r="BG12" s="26">
        <v>68</v>
      </c>
      <c r="BH12" s="26">
        <v>68</v>
      </c>
      <c r="BI12" s="26">
        <v>68</v>
      </c>
      <c r="BJ12" s="26">
        <v>68</v>
      </c>
      <c r="BK12" s="26">
        <v>68</v>
      </c>
      <c r="BL12" s="50">
        <v>2335</v>
      </c>
      <c r="BM12" s="41">
        <v>11675</v>
      </c>
    </row>
    <row r="13" spans="1:65" ht="15.75">
      <c r="A13" s="8">
        <v>6</v>
      </c>
      <c r="B13" s="49" t="s">
        <v>5</v>
      </c>
      <c r="C13" s="20">
        <v>100</v>
      </c>
      <c r="D13" s="20">
        <v>80</v>
      </c>
      <c r="E13" s="19">
        <f t="shared" si="0"/>
        <v>76808</v>
      </c>
      <c r="F13" s="19">
        <f t="shared" si="1"/>
        <v>76808</v>
      </c>
      <c r="G13" s="19">
        <f t="shared" si="2"/>
        <v>76808</v>
      </c>
      <c r="H13" s="19">
        <f t="shared" si="3"/>
        <v>76808</v>
      </c>
      <c r="I13" s="19">
        <f t="shared" si="4"/>
        <v>76808</v>
      </c>
      <c r="J13" s="19">
        <v>384040</v>
      </c>
      <c r="K13" s="50">
        <v>251.84</v>
      </c>
      <c r="L13" s="50">
        <v>1259.2</v>
      </c>
      <c r="M13" s="7">
        <v>2</v>
      </c>
      <c r="N13" s="20">
        <v>60</v>
      </c>
      <c r="O13" s="20">
        <v>30</v>
      </c>
      <c r="P13" s="20" t="s">
        <v>122</v>
      </c>
      <c r="Q13" s="20" t="s">
        <v>124</v>
      </c>
      <c r="R13" s="20" t="s">
        <v>118</v>
      </c>
      <c r="S13" s="20" t="s">
        <v>119</v>
      </c>
      <c r="T13" s="21" t="s">
        <v>119</v>
      </c>
      <c r="U13" s="21" t="s">
        <v>82</v>
      </c>
      <c r="V13" s="21" t="s">
        <v>85</v>
      </c>
      <c r="W13" s="21" t="s">
        <v>120</v>
      </c>
      <c r="X13" s="20" t="s">
        <v>83</v>
      </c>
      <c r="Y13" s="19">
        <v>279950</v>
      </c>
      <c r="Z13" s="19">
        <v>279950</v>
      </c>
      <c r="AA13" s="19">
        <v>279950</v>
      </c>
      <c r="AB13" s="19">
        <v>279950</v>
      </c>
      <c r="AC13" s="19">
        <f t="shared" si="5"/>
        <v>30264.864834599997</v>
      </c>
      <c r="AD13" s="19">
        <f t="shared" si="6"/>
        <v>45397.2972519</v>
      </c>
      <c r="AE13" s="19">
        <f t="shared" si="7"/>
        <v>1195462.1620864999</v>
      </c>
      <c r="AF13" s="51">
        <v>1</v>
      </c>
      <c r="AG13" s="51">
        <v>1</v>
      </c>
      <c r="AH13" s="51">
        <v>1</v>
      </c>
      <c r="AI13" s="51">
        <v>1</v>
      </c>
      <c r="AJ13" s="51">
        <v>1</v>
      </c>
      <c r="AK13" s="51">
        <v>5</v>
      </c>
      <c r="AL13" s="22">
        <v>803316.9600000001</v>
      </c>
      <c r="AM13" s="23">
        <v>867582.3168000001</v>
      </c>
      <c r="AN13" s="23">
        <v>936988.9021440002</v>
      </c>
      <c r="AO13" s="23">
        <v>1011948.0143155203</v>
      </c>
      <c r="AP13" s="23">
        <v>1092903.855460762</v>
      </c>
      <c r="AQ13" s="19">
        <v>21</v>
      </c>
      <c r="AR13" s="52">
        <v>105</v>
      </c>
      <c r="AS13" s="18">
        <v>5134.2</v>
      </c>
      <c r="AT13" s="18">
        <v>25671</v>
      </c>
      <c r="AU13" s="18">
        <v>20707.4</v>
      </c>
      <c r="AV13" s="24">
        <v>103537</v>
      </c>
      <c r="AW13" s="16">
        <f t="shared" si="8"/>
        <v>11293.684390897522</v>
      </c>
      <c r="AX13" s="18">
        <v>56468.42195448761</v>
      </c>
      <c r="AY13" s="24">
        <v>7956</v>
      </c>
      <c r="AZ13" s="25">
        <v>6120</v>
      </c>
      <c r="BA13" s="24">
        <v>5508</v>
      </c>
      <c r="BB13" s="24">
        <v>5508</v>
      </c>
      <c r="BC13" s="24">
        <v>5508</v>
      </c>
      <c r="BD13" s="25">
        <f t="shared" si="9"/>
        <v>30600</v>
      </c>
      <c r="BE13" s="53">
        <v>0.5</v>
      </c>
      <c r="BF13" s="53">
        <v>0.5</v>
      </c>
      <c r="BG13" s="26">
        <v>68</v>
      </c>
      <c r="BH13" s="26">
        <v>68</v>
      </c>
      <c r="BI13" s="26">
        <v>68</v>
      </c>
      <c r="BJ13" s="26">
        <v>68</v>
      </c>
      <c r="BK13" s="26">
        <v>68</v>
      </c>
      <c r="BL13" s="50">
        <v>2084</v>
      </c>
      <c r="BM13" s="41">
        <v>10420</v>
      </c>
    </row>
    <row r="14" spans="1:65" ht="15.75">
      <c r="A14" s="8">
        <v>7</v>
      </c>
      <c r="B14" s="49" t="s">
        <v>8</v>
      </c>
      <c r="C14" s="20">
        <v>100</v>
      </c>
      <c r="D14" s="20">
        <v>80</v>
      </c>
      <c r="E14" s="19">
        <f t="shared" si="0"/>
        <v>84771</v>
      </c>
      <c r="F14" s="19">
        <f t="shared" si="1"/>
        <v>84771</v>
      </c>
      <c r="G14" s="19">
        <f t="shared" si="2"/>
        <v>84771</v>
      </c>
      <c r="H14" s="19">
        <f t="shared" si="3"/>
        <v>84771</v>
      </c>
      <c r="I14" s="19">
        <f t="shared" si="4"/>
        <v>84771</v>
      </c>
      <c r="J14" s="19">
        <v>423855</v>
      </c>
      <c r="K14" s="50">
        <v>236.42000000000002</v>
      </c>
      <c r="L14" s="50">
        <v>1182.1000000000001</v>
      </c>
      <c r="M14" s="7">
        <v>1</v>
      </c>
      <c r="N14" s="20">
        <v>60</v>
      </c>
      <c r="O14" s="20" t="s">
        <v>85</v>
      </c>
      <c r="P14" s="20" t="s">
        <v>120</v>
      </c>
      <c r="Q14" s="20" t="s">
        <v>125</v>
      </c>
      <c r="R14" s="20" t="s">
        <v>126</v>
      </c>
      <c r="S14" s="20" t="s">
        <v>83</v>
      </c>
      <c r="T14" s="21" t="s">
        <v>127</v>
      </c>
      <c r="U14" s="21" t="s">
        <v>128</v>
      </c>
      <c r="V14" s="21" t="s">
        <v>129</v>
      </c>
      <c r="W14" s="21" t="s">
        <v>130</v>
      </c>
      <c r="X14" s="20" t="s">
        <v>86</v>
      </c>
      <c r="Y14" s="19">
        <v>267500</v>
      </c>
      <c r="Z14" s="19">
        <v>267500</v>
      </c>
      <c r="AA14" s="19">
        <v>267500</v>
      </c>
      <c r="AB14" s="19">
        <v>267500</v>
      </c>
      <c r="AC14" s="19">
        <f t="shared" si="5"/>
        <v>28918.918889999997</v>
      </c>
      <c r="AD14" s="19">
        <f t="shared" si="6"/>
        <v>43378.378335</v>
      </c>
      <c r="AE14" s="19">
        <f t="shared" si="7"/>
        <v>1142297.297225</v>
      </c>
      <c r="AF14" s="51">
        <v>1</v>
      </c>
      <c r="AG14" s="51">
        <v>1</v>
      </c>
      <c r="AH14" s="51">
        <v>1</v>
      </c>
      <c r="AI14" s="51">
        <v>1</v>
      </c>
      <c r="AJ14" s="51">
        <v>1</v>
      </c>
      <c r="AK14" s="51">
        <v>5</v>
      </c>
      <c r="AL14" s="22">
        <v>824725.8</v>
      </c>
      <c r="AM14" s="23">
        <v>890703.8640000001</v>
      </c>
      <c r="AN14" s="23">
        <v>961960.1731200002</v>
      </c>
      <c r="AO14" s="23">
        <v>1038916.9869696002</v>
      </c>
      <c r="AP14" s="23">
        <v>1122030.3459271684</v>
      </c>
      <c r="AQ14" s="19">
        <v>21</v>
      </c>
      <c r="AR14" s="52">
        <v>105</v>
      </c>
      <c r="AS14" s="18">
        <v>3262.8</v>
      </c>
      <c r="AT14" s="18">
        <v>16314</v>
      </c>
      <c r="AU14" s="18">
        <v>17500</v>
      </c>
      <c r="AV14" s="24">
        <v>87500</v>
      </c>
      <c r="AW14" s="16">
        <f t="shared" si="8"/>
        <v>11185.535589382878</v>
      </c>
      <c r="AX14" s="18">
        <v>55927.67794691439</v>
      </c>
      <c r="AY14" s="24">
        <v>22516</v>
      </c>
      <c r="AZ14" s="25">
        <v>17320</v>
      </c>
      <c r="BA14" s="24">
        <v>15588</v>
      </c>
      <c r="BB14" s="24">
        <v>15588</v>
      </c>
      <c r="BC14" s="24">
        <v>15588</v>
      </c>
      <c r="BD14" s="25">
        <f t="shared" si="9"/>
        <v>86600</v>
      </c>
      <c r="BE14" s="53">
        <v>0.5</v>
      </c>
      <c r="BF14" s="53">
        <v>0.5</v>
      </c>
      <c r="BG14" s="26">
        <v>66.4</v>
      </c>
      <c r="BH14" s="26">
        <v>66.80000000000001</v>
      </c>
      <c r="BI14" s="26">
        <v>67.20000000000002</v>
      </c>
      <c r="BJ14" s="26">
        <v>67.60000000000002</v>
      </c>
      <c r="BK14" s="26">
        <v>68</v>
      </c>
      <c r="BL14" s="50">
        <v>2725</v>
      </c>
      <c r="BM14" s="41">
        <v>13625</v>
      </c>
    </row>
    <row r="15" spans="1:65" ht="15.75">
      <c r="A15" s="8">
        <v>8</v>
      </c>
      <c r="B15" s="49" t="s">
        <v>7</v>
      </c>
      <c r="C15" s="20">
        <v>100</v>
      </c>
      <c r="D15" s="20">
        <v>80</v>
      </c>
      <c r="E15" s="19">
        <f t="shared" si="0"/>
        <v>77902</v>
      </c>
      <c r="F15" s="19">
        <f t="shared" si="1"/>
        <v>77902</v>
      </c>
      <c r="G15" s="19">
        <f t="shared" si="2"/>
        <v>77902</v>
      </c>
      <c r="H15" s="19">
        <f t="shared" si="3"/>
        <v>77902</v>
      </c>
      <c r="I15" s="19">
        <f t="shared" si="4"/>
        <v>77902</v>
      </c>
      <c r="J15" s="19">
        <v>389510</v>
      </c>
      <c r="K15" s="50">
        <v>48.208000000000006</v>
      </c>
      <c r="L15" s="50">
        <v>241.04000000000002</v>
      </c>
      <c r="M15" s="7">
        <v>2</v>
      </c>
      <c r="N15" s="20">
        <v>60</v>
      </c>
      <c r="O15" s="20" t="s">
        <v>84</v>
      </c>
      <c r="P15" s="20" t="s">
        <v>122</v>
      </c>
      <c r="Q15" s="20" t="s">
        <v>124</v>
      </c>
      <c r="R15" s="20" t="s">
        <v>118</v>
      </c>
      <c r="S15" s="20" t="s">
        <v>119</v>
      </c>
      <c r="T15" s="21" t="s">
        <v>119</v>
      </c>
      <c r="U15" s="21" t="s">
        <v>82</v>
      </c>
      <c r="V15" s="21" t="s">
        <v>85</v>
      </c>
      <c r="W15" s="21" t="s">
        <v>120</v>
      </c>
      <c r="X15" s="20" t="s">
        <v>83</v>
      </c>
      <c r="Y15" s="19">
        <v>301500</v>
      </c>
      <c r="Z15" s="19">
        <v>301500</v>
      </c>
      <c r="AA15" s="19">
        <v>301500</v>
      </c>
      <c r="AB15" s="19">
        <v>301500</v>
      </c>
      <c r="AC15" s="19">
        <f t="shared" si="5"/>
        <v>32594.594562</v>
      </c>
      <c r="AD15" s="19">
        <f t="shared" si="6"/>
        <v>48891.891843</v>
      </c>
      <c r="AE15" s="19">
        <f t="shared" si="7"/>
        <v>1287486.4864049999</v>
      </c>
      <c r="AF15" s="51">
        <v>1</v>
      </c>
      <c r="AG15" s="51">
        <v>1</v>
      </c>
      <c r="AH15" s="51">
        <v>1</v>
      </c>
      <c r="AI15" s="51">
        <v>1</v>
      </c>
      <c r="AJ15" s="51">
        <v>1</v>
      </c>
      <c r="AK15" s="51">
        <v>5</v>
      </c>
      <c r="AL15" s="22">
        <v>1039546.4400000001</v>
      </c>
      <c r="AM15" s="23">
        <v>1122710.1552000002</v>
      </c>
      <c r="AN15" s="23">
        <v>1212526.9676160002</v>
      </c>
      <c r="AO15" s="23">
        <v>1309529.1250252803</v>
      </c>
      <c r="AP15" s="23">
        <v>1414291.4550273027</v>
      </c>
      <c r="AQ15" s="19">
        <v>21</v>
      </c>
      <c r="AR15" s="52">
        <v>105</v>
      </c>
      <c r="AS15" s="18">
        <v>5297.6</v>
      </c>
      <c r="AT15" s="18">
        <v>26488</v>
      </c>
      <c r="AU15" s="18">
        <v>15232.6</v>
      </c>
      <c r="AV15" s="24">
        <v>76163</v>
      </c>
      <c r="AW15" s="16">
        <f t="shared" si="8"/>
        <v>12615.878295897319</v>
      </c>
      <c r="AX15" s="18">
        <v>63079.39147948659</v>
      </c>
      <c r="AY15" s="24">
        <v>12506</v>
      </c>
      <c r="AZ15" s="25">
        <v>9620</v>
      </c>
      <c r="BA15" s="24">
        <v>8658</v>
      </c>
      <c r="BB15" s="24">
        <v>8658</v>
      </c>
      <c r="BC15" s="24">
        <v>8658</v>
      </c>
      <c r="BD15" s="25">
        <f t="shared" si="9"/>
        <v>48100</v>
      </c>
      <c r="BE15" s="53">
        <v>0.5</v>
      </c>
      <c r="BF15" s="53">
        <v>0.5</v>
      </c>
      <c r="BG15" s="26">
        <v>68</v>
      </c>
      <c r="BH15" s="26">
        <v>68</v>
      </c>
      <c r="BI15" s="26">
        <v>68</v>
      </c>
      <c r="BJ15" s="26">
        <v>68</v>
      </c>
      <c r="BK15" s="26">
        <v>68</v>
      </c>
      <c r="BL15" s="50">
        <v>2854</v>
      </c>
      <c r="BM15" s="41">
        <v>14270</v>
      </c>
    </row>
    <row r="16" spans="1:65" ht="15.75">
      <c r="A16" s="8">
        <v>9</v>
      </c>
      <c r="B16" s="49" t="s">
        <v>6</v>
      </c>
      <c r="C16" s="20">
        <v>100</v>
      </c>
      <c r="D16" s="20">
        <v>80</v>
      </c>
      <c r="E16" s="19">
        <f t="shared" si="0"/>
        <v>78167</v>
      </c>
      <c r="F16" s="19">
        <f t="shared" si="1"/>
        <v>78167</v>
      </c>
      <c r="G16" s="19">
        <f t="shared" si="2"/>
        <v>78167</v>
      </c>
      <c r="H16" s="19">
        <f t="shared" si="3"/>
        <v>78167</v>
      </c>
      <c r="I16" s="19">
        <f t="shared" si="4"/>
        <v>78167</v>
      </c>
      <c r="J16" s="19">
        <v>390835</v>
      </c>
      <c r="K16" s="50">
        <v>192.37</v>
      </c>
      <c r="L16" s="50">
        <v>961.85</v>
      </c>
      <c r="M16" s="7">
        <v>3</v>
      </c>
      <c r="N16" s="20">
        <v>60</v>
      </c>
      <c r="O16" s="20" t="s">
        <v>131</v>
      </c>
      <c r="P16" s="20" t="s">
        <v>84</v>
      </c>
      <c r="Q16" s="20" t="s">
        <v>123</v>
      </c>
      <c r="R16" s="20" t="s">
        <v>121</v>
      </c>
      <c r="S16" s="20" t="s">
        <v>122</v>
      </c>
      <c r="T16" s="21" t="s">
        <v>84</v>
      </c>
      <c r="U16" s="21" t="s">
        <v>122</v>
      </c>
      <c r="V16" s="21" t="s">
        <v>119</v>
      </c>
      <c r="W16" s="21" t="s">
        <v>82</v>
      </c>
      <c r="X16" s="20" t="s">
        <v>85</v>
      </c>
      <c r="Y16" s="19">
        <v>221500</v>
      </c>
      <c r="Z16" s="19">
        <v>221500</v>
      </c>
      <c r="AA16" s="19">
        <v>221500</v>
      </c>
      <c r="AB16" s="19">
        <v>221500</v>
      </c>
      <c r="AC16" s="19">
        <f t="shared" si="5"/>
        <v>23945.945922</v>
      </c>
      <c r="AD16" s="19">
        <f t="shared" si="6"/>
        <v>35918.918883</v>
      </c>
      <c r="AE16" s="19">
        <f t="shared" si="7"/>
        <v>945864.864805</v>
      </c>
      <c r="AF16" s="92" t="s">
        <v>110</v>
      </c>
      <c r="AG16" s="93"/>
      <c r="AH16" s="93"/>
      <c r="AI16" s="93"/>
      <c r="AJ16" s="93"/>
      <c r="AK16" s="94"/>
      <c r="AL16" s="22">
        <v>770621.04</v>
      </c>
      <c r="AM16" s="23">
        <v>832270.7232000001</v>
      </c>
      <c r="AN16" s="23">
        <v>898852.3810560002</v>
      </c>
      <c r="AO16" s="23">
        <v>970760.5715404804</v>
      </c>
      <c r="AP16" s="23">
        <v>1048421.4172637189</v>
      </c>
      <c r="AQ16" s="19">
        <v>21</v>
      </c>
      <c r="AR16" s="52">
        <v>105</v>
      </c>
      <c r="AS16" s="18">
        <v>4724.4</v>
      </c>
      <c r="AT16" s="18">
        <v>23622</v>
      </c>
      <c r="AU16" s="18">
        <v>13958.8</v>
      </c>
      <c r="AV16" s="24">
        <v>69794</v>
      </c>
      <c r="AW16" s="16">
        <f t="shared" si="8"/>
        <v>10378.95071358057</v>
      </c>
      <c r="AX16" s="18">
        <v>51894.75356790285</v>
      </c>
      <c r="AY16" s="24">
        <v>9282</v>
      </c>
      <c r="AZ16" s="25">
        <v>7140</v>
      </c>
      <c r="BA16" s="24">
        <v>6426</v>
      </c>
      <c r="BB16" s="24">
        <v>6426</v>
      </c>
      <c r="BC16" s="24">
        <v>6426</v>
      </c>
      <c r="BD16" s="25">
        <f t="shared" si="9"/>
        <v>35700</v>
      </c>
      <c r="BE16" s="53">
        <v>0.5</v>
      </c>
      <c r="BF16" s="53">
        <v>0.5</v>
      </c>
      <c r="BG16" s="26">
        <v>66.4</v>
      </c>
      <c r="BH16" s="26">
        <v>66.80000000000001</v>
      </c>
      <c r="BI16" s="26">
        <v>67.20000000000002</v>
      </c>
      <c r="BJ16" s="26">
        <v>67.60000000000002</v>
      </c>
      <c r="BK16" s="26">
        <v>68</v>
      </c>
      <c r="BL16" s="50">
        <v>2245</v>
      </c>
      <c r="BM16" s="41">
        <v>11225</v>
      </c>
    </row>
    <row r="17" spans="1:65" ht="15.75">
      <c r="A17" s="8">
        <v>10</v>
      </c>
      <c r="B17" s="49" t="s">
        <v>9</v>
      </c>
      <c r="C17" s="20">
        <v>100</v>
      </c>
      <c r="D17" s="20">
        <v>80</v>
      </c>
      <c r="E17" s="19">
        <f t="shared" si="0"/>
        <v>40226</v>
      </c>
      <c r="F17" s="19">
        <f t="shared" si="1"/>
        <v>40226</v>
      </c>
      <c r="G17" s="19">
        <f t="shared" si="2"/>
        <v>40226</v>
      </c>
      <c r="H17" s="19">
        <f t="shared" si="3"/>
        <v>40226</v>
      </c>
      <c r="I17" s="19">
        <f t="shared" si="4"/>
        <v>40226</v>
      </c>
      <c r="J17" s="19">
        <v>201130</v>
      </c>
      <c r="K17" s="50">
        <v>94.61</v>
      </c>
      <c r="L17" s="50">
        <v>473.05</v>
      </c>
      <c r="M17" s="7">
        <v>3</v>
      </c>
      <c r="N17" s="20">
        <v>60</v>
      </c>
      <c r="O17" s="20" t="s">
        <v>131</v>
      </c>
      <c r="P17" s="20" t="s">
        <v>84</v>
      </c>
      <c r="Q17" s="20" t="s">
        <v>123</v>
      </c>
      <c r="R17" s="20" t="s">
        <v>121</v>
      </c>
      <c r="S17" s="20" t="s">
        <v>122</v>
      </c>
      <c r="T17" s="21" t="s">
        <v>84</v>
      </c>
      <c r="U17" s="21" t="s">
        <v>122</v>
      </c>
      <c r="V17" s="21" t="s">
        <v>119</v>
      </c>
      <c r="W17" s="21" t="s">
        <v>82</v>
      </c>
      <c r="X17" s="20" t="s">
        <v>85</v>
      </c>
      <c r="Y17" s="19">
        <v>247500</v>
      </c>
      <c r="Z17" s="19">
        <v>247500</v>
      </c>
      <c r="AA17" s="19">
        <v>247500</v>
      </c>
      <c r="AB17" s="19">
        <v>247500</v>
      </c>
      <c r="AC17" s="19">
        <f t="shared" si="5"/>
        <v>26756.756729999997</v>
      </c>
      <c r="AD17" s="19">
        <f t="shared" si="6"/>
        <v>40135.135095</v>
      </c>
      <c r="AE17" s="19">
        <f t="shared" si="7"/>
        <v>1056891.891825</v>
      </c>
      <c r="AF17" s="51">
        <v>1</v>
      </c>
      <c r="AG17" s="51">
        <v>1</v>
      </c>
      <c r="AH17" s="51">
        <v>1</v>
      </c>
      <c r="AI17" s="51">
        <v>1</v>
      </c>
      <c r="AJ17" s="51">
        <v>1</v>
      </c>
      <c r="AK17" s="51">
        <v>5</v>
      </c>
      <c r="AL17" s="22">
        <v>522018.20000000007</v>
      </c>
      <c r="AM17" s="23">
        <v>574220.0200000001</v>
      </c>
      <c r="AN17" s="23">
        <v>631642.0220000002</v>
      </c>
      <c r="AO17" s="23">
        <v>682173.3837600003</v>
      </c>
      <c r="AP17" s="23">
        <v>736747.2544608004</v>
      </c>
      <c r="AQ17" s="19">
        <v>21</v>
      </c>
      <c r="AR17" s="52">
        <v>105</v>
      </c>
      <c r="AS17" s="18">
        <v>1502.2</v>
      </c>
      <c r="AT17" s="18">
        <v>7511</v>
      </c>
      <c r="AU17" s="18">
        <v>6062.8</v>
      </c>
      <c r="AV17" s="24">
        <v>30314</v>
      </c>
      <c r="AW17" s="16">
        <f t="shared" si="8"/>
        <v>4620.347632139698</v>
      </c>
      <c r="AX17" s="18">
        <v>23101.738160698493</v>
      </c>
      <c r="AY17" s="24">
        <v>4400</v>
      </c>
      <c r="AZ17" s="24">
        <v>4400</v>
      </c>
      <c r="BA17" s="24">
        <v>4400</v>
      </c>
      <c r="BB17" s="24">
        <v>4400</v>
      </c>
      <c r="BC17" s="24">
        <v>4400</v>
      </c>
      <c r="BD17" s="25">
        <f t="shared" si="9"/>
        <v>22000</v>
      </c>
      <c r="BE17" s="53">
        <v>0.5</v>
      </c>
      <c r="BF17" s="53">
        <v>0.5</v>
      </c>
      <c r="BG17" s="26">
        <v>65.6</v>
      </c>
      <c r="BH17" s="26">
        <v>66.19999999999999</v>
      </c>
      <c r="BI17" s="26">
        <v>66.79999999999998</v>
      </c>
      <c r="BJ17" s="26">
        <v>67.39999999999998</v>
      </c>
      <c r="BK17" s="26">
        <v>68</v>
      </c>
      <c r="BL17" s="50">
        <v>1661</v>
      </c>
      <c r="BM17" s="41">
        <v>8305</v>
      </c>
    </row>
    <row r="18" spans="1:65" ht="15.75">
      <c r="A18" s="8">
        <v>11</v>
      </c>
      <c r="B18" s="49" t="s">
        <v>10</v>
      </c>
      <c r="C18" s="20">
        <v>100</v>
      </c>
      <c r="D18" s="20">
        <v>80</v>
      </c>
      <c r="E18" s="19">
        <f t="shared" si="0"/>
        <v>56430</v>
      </c>
      <c r="F18" s="19">
        <f t="shared" si="1"/>
        <v>56430</v>
      </c>
      <c r="G18" s="19">
        <f t="shared" si="2"/>
        <v>56430</v>
      </c>
      <c r="H18" s="19">
        <f t="shared" si="3"/>
        <v>56430</v>
      </c>
      <c r="I18" s="19">
        <f t="shared" si="4"/>
        <v>56430</v>
      </c>
      <c r="J18" s="19">
        <v>282150</v>
      </c>
      <c r="K18" s="50">
        <v>119.25</v>
      </c>
      <c r="L18" s="50">
        <v>596.25</v>
      </c>
      <c r="M18" s="7">
        <v>3</v>
      </c>
      <c r="N18" s="20">
        <v>60</v>
      </c>
      <c r="O18" s="20" t="s">
        <v>131</v>
      </c>
      <c r="P18" s="20" t="s">
        <v>84</v>
      </c>
      <c r="Q18" s="20" t="s">
        <v>123</v>
      </c>
      <c r="R18" s="20" t="s">
        <v>121</v>
      </c>
      <c r="S18" s="20" t="s">
        <v>122</v>
      </c>
      <c r="T18" s="21" t="s">
        <v>84</v>
      </c>
      <c r="U18" s="21" t="s">
        <v>122</v>
      </c>
      <c r="V18" s="21" t="s">
        <v>119</v>
      </c>
      <c r="W18" s="21" t="s">
        <v>82</v>
      </c>
      <c r="X18" s="20" t="s">
        <v>85</v>
      </c>
      <c r="Y18" s="19">
        <v>261500</v>
      </c>
      <c r="Z18" s="19">
        <v>261500</v>
      </c>
      <c r="AA18" s="19">
        <v>261500</v>
      </c>
      <c r="AB18" s="19">
        <v>261500</v>
      </c>
      <c r="AC18" s="19">
        <f t="shared" si="5"/>
        <v>28270.270242</v>
      </c>
      <c r="AD18" s="19">
        <f t="shared" si="6"/>
        <v>42405.405363</v>
      </c>
      <c r="AE18" s="19">
        <f t="shared" si="7"/>
        <v>1116675.675605</v>
      </c>
      <c r="AF18" s="51">
        <v>1</v>
      </c>
      <c r="AG18" s="51">
        <v>1</v>
      </c>
      <c r="AH18" s="51">
        <v>1</v>
      </c>
      <c r="AI18" s="51">
        <v>1</v>
      </c>
      <c r="AJ18" s="51">
        <v>1</v>
      </c>
      <c r="AK18" s="51">
        <v>5</v>
      </c>
      <c r="AL18" s="22">
        <v>717397.56</v>
      </c>
      <c r="AM18" s="23">
        <v>774789.3648000001</v>
      </c>
      <c r="AN18" s="23">
        <v>836772.5139840002</v>
      </c>
      <c r="AO18" s="23">
        <v>903714.3151027203</v>
      </c>
      <c r="AP18" s="23">
        <v>976011.460310938</v>
      </c>
      <c r="AQ18" s="19">
        <v>21</v>
      </c>
      <c r="AR18" s="52">
        <v>105</v>
      </c>
      <c r="AS18" s="18">
        <v>2117.8</v>
      </c>
      <c r="AT18" s="18">
        <v>10589</v>
      </c>
      <c r="AU18" s="18">
        <v>14260.6</v>
      </c>
      <c r="AV18" s="24">
        <v>71303</v>
      </c>
      <c r="AW18" s="16">
        <f t="shared" si="8"/>
        <v>7734.904876075884</v>
      </c>
      <c r="AX18" s="18">
        <v>38674.52438037942</v>
      </c>
      <c r="AY18" s="24">
        <v>13702</v>
      </c>
      <c r="AZ18" s="25">
        <v>10540</v>
      </c>
      <c r="BA18" s="24">
        <v>9486</v>
      </c>
      <c r="BB18" s="24">
        <v>9486</v>
      </c>
      <c r="BC18" s="24">
        <v>9486</v>
      </c>
      <c r="BD18" s="25">
        <f t="shared" si="9"/>
        <v>52700</v>
      </c>
      <c r="BE18" s="53">
        <v>0.5</v>
      </c>
      <c r="BF18" s="53">
        <v>0.5</v>
      </c>
      <c r="BG18" s="26">
        <v>64.8</v>
      </c>
      <c r="BH18" s="26">
        <v>65.6</v>
      </c>
      <c r="BI18" s="26">
        <v>66.39999999999999</v>
      </c>
      <c r="BJ18" s="26">
        <v>67.19999999999999</v>
      </c>
      <c r="BK18" s="26">
        <v>68</v>
      </c>
      <c r="BL18" s="50">
        <v>1842</v>
      </c>
      <c r="BM18" s="41">
        <v>9210</v>
      </c>
    </row>
    <row r="19" spans="1:65" ht="15.75">
      <c r="A19" s="8">
        <v>12</v>
      </c>
      <c r="B19" s="49" t="s">
        <v>57</v>
      </c>
      <c r="C19" s="20">
        <v>100</v>
      </c>
      <c r="D19" s="20">
        <v>80</v>
      </c>
      <c r="E19" s="19">
        <f t="shared" si="0"/>
        <v>166856</v>
      </c>
      <c r="F19" s="19">
        <f t="shared" si="1"/>
        <v>166856</v>
      </c>
      <c r="G19" s="19">
        <f t="shared" si="2"/>
        <v>166856</v>
      </c>
      <c r="H19" s="19">
        <f t="shared" si="3"/>
        <v>166856</v>
      </c>
      <c r="I19" s="19">
        <f t="shared" si="4"/>
        <v>166856</v>
      </c>
      <c r="J19" s="19">
        <v>834280</v>
      </c>
      <c r="K19" s="50">
        <v>438.76000000000005</v>
      </c>
      <c r="L19" s="50">
        <v>2193.8</v>
      </c>
      <c r="M19" s="7">
        <v>1</v>
      </c>
      <c r="N19" s="20">
        <v>60</v>
      </c>
      <c r="O19" s="20" t="s">
        <v>85</v>
      </c>
      <c r="P19" s="20" t="s">
        <v>120</v>
      </c>
      <c r="Q19" s="20" t="s">
        <v>125</v>
      </c>
      <c r="R19" s="20" t="s">
        <v>126</v>
      </c>
      <c r="S19" s="20" t="s">
        <v>83</v>
      </c>
      <c r="T19" s="21" t="s">
        <v>127</v>
      </c>
      <c r="U19" s="21" t="s">
        <v>128</v>
      </c>
      <c r="V19" s="21" t="s">
        <v>129</v>
      </c>
      <c r="W19" s="21" t="s">
        <v>130</v>
      </c>
      <c r="X19" s="20" t="s">
        <v>86</v>
      </c>
      <c r="Y19" s="19">
        <v>381500</v>
      </c>
      <c r="Z19" s="19">
        <v>381500</v>
      </c>
      <c r="AA19" s="19">
        <v>381500</v>
      </c>
      <c r="AB19" s="19">
        <v>381500</v>
      </c>
      <c r="AC19" s="19">
        <f t="shared" si="5"/>
        <v>41243.243202</v>
      </c>
      <c r="AD19" s="19">
        <f t="shared" si="6"/>
        <v>61864.864803</v>
      </c>
      <c r="AE19" s="19">
        <f t="shared" si="7"/>
        <v>1629108.1080049998</v>
      </c>
      <c r="AF19" s="51">
        <v>1</v>
      </c>
      <c r="AG19" s="51">
        <v>1</v>
      </c>
      <c r="AH19" s="51">
        <v>1</v>
      </c>
      <c r="AI19" s="51">
        <v>1</v>
      </c>
      <c r="AJ19" s="51">
        <v>1</v>
      </c>
      <c r="AK19" s="51">
        <v>5</v>
      </c>
      <c r="AL19" s="22">
        <v>858236.04</v>
      </c>
      <c r="AM19" s="23">
        <v>926894.9232000001</v>
      </c>
      <c r="AN19" s="23">
        <v>1001046.5170560002</v>
      </c>
      <c r="AO19" s="23">
        <v>1081130.2384204802</v>
      </c>
      <c r="AP19" s="23">
        <v>1167620.6574941187</v>
      </c>
      <c r="AQ19" s="19">
        <v>21</v>
      </c>
      <c r="AR19" s="52">
        <v>105</v>
      </c>
      <c r="AS19" s="18">
        <v>5582.8</v>
      </c>
      <c r="AT19" s="18">
        <v>27914</v>
      </c>
      <c r="AU19" s="18">
        <v>21911.6</v>
      </c>
      <c r="AV19" s="24">
        <v>109558</v>
      </c>
      <c r="AW19" s="16">
        <f t="shared" si="8"/>
        <v>20346.123796730084</v>
      </c>
      <c r="AX19" s="18">
        <v>101730.61898365042</v>
      </c>
      <c r="AY19" s="24">
        <v>12480</v>
      </c>
      <c r="AZ19" s="25">
        <v>9600</v>
      </c>
      <c r="BA19" s="24">
        <v>8640</v>
      </c>
      <c r="BB19" s="24">
        <v>8640</v>
      </c>
      <c r="BC19" s="24">
        <v>8640</v>
      </c>
      <c r="BD19" s="25">
        <f t="shared" si="9"/>
        <v>48000</v>
      </c>
      <c r="BE19" s="53">
        <v>0.5</v>
      </c>
      <c r="BF19" s="53">
        <v>0.5</v>
      </c>
      <c r="BG19" s="26">
        <v>68</v>
      </c>
      <c r="BH19" s="26">
        <v>68</v>
      </c>
      <c r="BI19" s="26">
        <v>68</v>
      </c>
      <c r="BJ19" s="26">
        <v>68</v>
      </c>
      <c r="BK19" s="26">
        <v>68</v>
      </c>
      <c r="BL19" s="50">
        <v>4562</v>
      </c>
      <c r="BM19" s="41">
        <v>22810</v>
      </c>
    </row>
    <row r="20" spans="1:65" ht="15.75">
      <c r="A20" s="8">
        <v>13</v>
      </c>
      <c r="B20" s="49" t="s">
        <v>14</v>
      </c>
      <c r="C20" s="20">
        <v>100</v>
      </c>
      <c r="D20" s="20">
        <v>80</v>
      </c>
      <c r="E20" s="19">
        <f t="shared" si="0"/>
        <v>98224</v>
      </c>
      <c r="F20" s="19">
        <f t="shared" si="1"/>
        <v>98224</v>
      </c>
      <c r="G20" s="19">
        <f t="shared" si="2"/>
        <v>98224</v>
      </c>
      <c r="H20" s="19">
        <f t="shared" si="3"/>
        <v>98224</v>
      </c>
      <c r="I20" s="19">
        <f t="shared" si="4"/>
        <v>98224</v>
      </c>
      <c r="J20" s="19">
        <v>491120</v>
      </c>
      <c r="K20" s="50">
        <v>585.21</v>
      </c>
      <c r="L20" s="50">
        <v>2926.05</v>
      </c>
      <c r="M20" s="7">
        <v>1</v>
      </c>
      <c r="N20" s="20">
        <v>60</v>
      </c>
      <c r="O20" s="20" t="s">
        <v>85</v>
      </c>
      <c r="P20" s="20" t="s">
        <v>120</v>
      </c>
      <c r="Q20" s="20" t="s">
        <v>125</v>
      </c>
      <c r="R20" s="20" t="s">
        <v>126</v>
      </c>
      <c r="S20" s="20" t="s">
        <v>83</v>
      </c>
      <c r="T20" s="21" t="s">
        <v>127</v>
      </c>
      <c r="U20" s="21" t="s">
        <v>128</v>
      </c>
      <c r="V20" s="21" t="s">
        <v>129</v>
      </c>
      <c r="W20" s="21" t="s">
        <v>130</v>
      </c>
      <c r="X20" s="20" t="s">
        <v>86</v>
      </c>
      <c r="Y20" s="19">
        <v>311500</v>
      </c>
      <c r="Z20" s="19">
        <v>311500</v>
      </c>
      <c r="AA20" s="19">
        <v>311500</v>
      </c>
      <c r="AB20" s="19">
        <v>311500</v>
      </c>
      <c r="AC20" s="19">
        <f t="shared" si="5"/>
        <v>33675.675641999995</v>
      </c>
      <c r="AD20" s="19">
        <f t="shared" si="6"/>
        <v>50513.513463</v>
      </c>
      <c r="AE20" s="19">
        <f t="shared" si="7"/>
        <v>1330189.189105</v>
      </c>
      <c r="AF20" s="51">
        <v>1</v>
      </c>
      <c r="AG20" s="51">
        <v>1</v>
      </c>
      <c r="AH20" s="51">
        <v>1</v>
      </c>
      <c r="AI20" s="51">
        <v>1</v>
      </c>
      <c r="AJ20" s="51">
        <v>1</v>
      </c>
      <c r="AK20" s="51">
        <v>5</v>
      </c>
      <c r="AL20" s="22">
        <v>170061.1</v>
      </c>
      <c r="AM20" s="23">
        <v>187067.21000000002</v>
      </c>
      <c r="AN20" s="23">
        <v>205773.93100000004</v>
      </c>
      <c r="AO20" s="23">
        <v>226351.32410000006</v>
      </c>
      <c r="AP20" s="23">
        <v>248986.45651000008</v>
      </c>
      <c r="AQ20" s="19">
        <v>21</v>
      </c>
      <c r="AR20" s="52">
        <v>105</v>
      </c>
      <c r="AS20" s="18">
        <v>6015.2</v>
      </c>
      <c r="AT20" s="18">
        <v>30076</v>
      </c>
      <c r="AU20" s="18">
        <v>39358.8</v>
      </c>
      <c r="AV20" s="24">
        <v>196794</v>
      </c>
      <c r="AW20" s="16">
        <f t="shared" si="8"/>
        <v>20609.18613843804</v>
      </c>
      <c r="AX20" s="18">
        <v>103045.93069219019</v>
      </c>
      <c r="AY20" s="24">
        <v>9100</v>
      </c>
      <c r="AZ20" s="25">
        <v>7000</v>
      </c>
      <c r="BA20" s="24">
        <v>6300</v>
      </c>
      <c r="BB20" s="24">
        <v>6300</v>
      </c>
      <c r="BC20" s="24">
        <v>6300</v>
      </c>
      <c r="BD20" s="25">
        <f t="shared" si="9"/>
        <v>35000</v>
      </c>
      <c r="BE20" s="53">
        <v>0.5</v>
      </c>
      <c r="BF20" s="53">
        <v>0.5</v>
      </c>
      <c r="BG20" s="26">
        <v>64</v>
      </c>
      <c r="BH20" s="26">
        <v>65</v>
      </c>
      <c r="BI20" s="26">
        <v>66</v>
      </c>
      <c r="BJ20" s="26">
        <v>67</v>
      </c>
      <c r="BK20" s="26">
        <v>68</v>
      </c>
      <c r="BL20" s="50">
        <v>897</v>
      </c>
      <c r="BM20" s="41">
        <v>4485</v>
      </c>
    </row>
    <row r="21" spans="1:65" ht="15.75">
      <c r="A21" s="8">
        <v>14</v>
      </c>
      <c r="B21" s="49" t="s">
        <v>13</v>
      </c>
      <c r="C21" s="20">
        <v>100</v>
      </c>
      <c r="D21" s="20">
        <v>80</v>
      </c>
      <c r="E21" s="19">
        <f t="shared" si="0"/>
        <v>134617</v>
      </c>
      <c r="F21" s="19">
        <f t="shared" si="1"/>
        <v>134617</v>
      </c>
      <c r="G21" s="19">
        <f t="shared" si="2"/>
        <v>134617</v>
      </c>
      <c r="H21" s="19">
        <f t="shared" si="3"/>
        <v>134617</v>
      </c>
      <c r="I21" s="19">
        <f t="shared" si="4"/>
        <v>134617</v>
      </c>
      <c r="J21" s="19">
        <v>673085</v>
      </c>
      <c r="K21" s="50">
        <v>841.1600000000001</v>
      </c>
      <c r="L21" s="50">
        <v>4205.8</v>
      </c>
      <c r="M21" s="7">
        <v>1</v>
      </c>
      <c r="N21" s="20">
        <v>60</v>
      </c>
      <c r="O21" s="20" t="s">
        <v>85</v>
      </c>
      <c r="P21" s="20" t="s">
        <v>120</v>
      </c>
      <c r="Q21" s="20" t="s">
        <v>125</v>
      </c>
      <c r="R21" s="20" t="s">
        <v>126</v>
      </c>
      <c r="S21" s="20" t="s">
        <v>83</v>
      </c>
      <c r="T21" s="21" t="s">
        <v>127</v>
      </c>
      <c r="U21" s="21" t="s">
        <v>128</v>
      </c>
      <c r="V21" s="21" t="s">
        <v>129</v>
      </c>
      <c r="W21" s="21" t="s">
        <v>130</v>
      </c>
      <c r="X21" s="20" t="s">
        <v>86</v>
      </c>
      <c r="Y21" s="19">
        <v>259950</v>
      </c>
      <c r="Z21" s="19">
        <v>259950</v>
      </c>
      <c r="AA21" s="19">
        <v>259950</v>
      </c>
      <c r="AB21" s="19">
        <v>259950</v>
      </c>
      <c r="AC21" s="19">
        <f t="shared" si="5"/>
        <v>28102.702674599997</v>
      </c>
      <c r="AD21" s="19">
        <f t="shared" si="6"/>
        <v>42154.0540119</v>
      </c>
      <c r="AE21" s="19">
        <f t="shared" si="7"/>
        <v>1110056.7566865</v>
      </c>
      <c r="AF21" s="51">
        <v>1</v>
      </c>
      <c r="AG21" s="51">
        <v>1</v>
      </c>
      <c r="AH21" s="51">
        <v>1</v>
      </c>
      <c r="AI21" s="51">
        <v>1</v>
      </c>
      <c r="AJ21" s="51">
        <v>1</v>
      </c>
      <c r="AK21" s="51">
        <v>5</v>
      </c>
      <c r="AL21" s="22">
        <v>623924.4</v>
      </c>
      <c r="AM21" s="23">
        <v>673838.3520000001</v>
      </c>
      <c r="AN21" s="23">
        <v>727745.4201600001</v>
      </c>
      <c r="AO21" s="23">
        <v>785965.0537728001</v>
      </c>
      <c r="AP21" s="23">
        <v>848842.2580746242</v>
      </c>
      <c r="AQ21" s="19">
        <v>21</v>
      </c>
      <c r="AR21" s="52">
        <v>105</v>
      </c>
      <c r="AS21" s="18">
        <v>18553.4</v>
      </c>
      <c r="AT21" s="18">
        <v>92767</v>
      </c>
      <c r="AU21" s="18">
        <v>64157</v>
      </c>
      <c r="AV21" s="24">
        <v>320785</v>
      </c>
      <c r="AW21" s="16">
        <f t="shared" si="8"/>
        <v>23029.325484901732</v>
      </c>
      <c r="AX21" s="18">
        <v>115146.62742450865</v>
      </c>
      <c r="AY21" s="24">
        <v>14924</v>
      </c>
      <c r="AZ21" s="25">
        <v>11480</v>
      </c>
      <c r="BA21" s="24">
        <v>10332</v>
      </c>
      <c r="BB21" s="24">
        <v>10332</v>
      </c>
      <c r="BC21" s="24">
        <v>10332</v>
      </c>
      <c r="BD21" s="25">
        <f t="shared" si="9"/>
        <v>57400</v>
      </c>
      <c r="BE21" s="53">
        <v>0.5</v>
      </c>
      <c r="BF21" s="53">
        <v>0.5</v>
      </c>
      <c r="BG21" s="26">
        <v>64.8</v>
      </c>
      <c r="BH21" s="26">
        <v>65.6</v>
      </c>
      <c r="BI21" s="26">
        <v>66.39999999999999</v>
      </c>
      <c r="BJ21" s="26">
        <v>67.19999999999999</v>
      </c>
      <c r="BK21" s="26">
        <v>68</v>
      </c>
      <c r="BL21" s="50">
        <v>2348</v>
      </c>
      <c r="BM21" s="41">
        <v>11740</v>
      </c>
    </row>
    <row r="22" spans="1:65" ht="15.75">
      <c r="A22" s="8">
        <v>15</v>
      </c>
      <c r="B22" s="49" t="s">
        <v>12</v>
      </c>
      <c r="C22" s="20">
        <v>100</v>
      </c>
      <c r="D22" s="20">
        <v>80</v>
      </c>
      <c r="E22" s="19">
        <f t="shared" si="0"/>
        <v>114395</v>
      </c>
      <c r="F22" s="19">
        <f t="shared" si="1"/>
        <v>114395</v>
      </c>
      <c r="G22" s="19">
        <f t="shared" si="2"/>
        <v>114395</v>
      </c>
      <c r="H22" s="19">
        <f t="shared" si="3"/>
        <v>114395</v>
      </c>
      <c r="I22" s="19">
        <f t="shared" si="4"/>
        <v>114395</v>
      </c>
      <c r="J22" s="19">
        <v>571975</v>
      </c>
      <c r="K22" s="50">
        <v>567.1400000000001</v>
      </c>
      <c r="L22" s="50">
        <v>2835.7000000000003</v>
      </c>
      <c r="M22" s="7">
        <v>1</v>
      </c>
      <c r="N22" s="20">
        <v>60</v>
      </c>
      <c r="O22" s="20" t="s">
        <v>85</v>
      </c>
      <c r="P22" s="20" t="s">
        <v>120</v>
      </c>
      <c r="Q22" s="20" t="s">
        <v>125</v>
      </c>
      <c r="R22" s="20" t="s">
        <v>126</v>
      </c>
      <c r="S22" s="20" t="s">
        <v>83</v>
      </c>
      <c r="T22" s="21" t="s">
        <v>127</v>
      </c>
      <c r="U22" s="21" t="s">
        <v>128</v>
      </c>
      <c r="V22" s="21" t="s">
        <v>129</v>
      </c>
      <c r="W22" s="21" t="s">
        <v>130</v>
      </c>
      <c r="X22" s="20" t="s">
        <v>86</v>
      </c>
      <c r="Y22" s="19">
        <v>244950</v>
      </c>
      <c r="Z22" s="19">
        <v>244950</v>
      </c>
      <c r="AA22" s="19">
        <v>244950</v>
      </c>
      <c r="AB22" s="19">
        <v>244950</v>
      </c>
      <c r="AC22" s="19">
        <f t="shared" si="5"/>
        <v>26481.0810546</v>
      </c>
      <c r="AD22" s="19">
        <f t="shared" si="6"/>
        <v>39721.6215819</v>
      </c>
      <c r="AE22" s="19">
        <f t="shared" si="7"/>
        <v>1046002.7026365</v>
      </c>
      <c r="AF22" s="51">
        <v>1</v>
      </c>
      <c r="AG22" s="51">
        <v>1</v>
      </c>
      <c r="AH22" s="51">
        <v>1</v>
      </c>
      <c r="AI22" s="51">
        <v>1</v>
      </c>
      <c r="AJ22" s="51">
        <v>1</v>
      </c>
      <c r="AK22" s="51">
        <v>5</v>
      </c>
      <c r="AL22" s="22">
        <v>506653.4</v>
      </c>
      <c r="AM22" s="23">
        <v>557318.7400000001</v>
      </c>
      <c r="AN22" s="23">
        <v>613050.6140000002</v>
      </c>
      <c r="AO22" s="23">
        <v>662094.6631200003</v>
      </c>
      <c r="AP22" s="23">
        <v>715062.2361696004</v>
      </c>
      <c r="AQ22" s="19">
        <v>21</v>
      </c>
      <c r="AR22" s="52">
        <v>105</v>
      </c>
      <c r="AS22" s="18">
        <v>6530.4</v>
      </c>
      <c r="AT22" s="18">
        <v>32652</v>
      </c>
      <c r="AU22" s="18">
        <v>19754.6</v>
      </c>
      <c r="AV22" s="24">
        <v>98773</v>
      </c>
      <c r="AW22" s="16">
        <f t="shared" si="8"/>
        <v>15470.151724646677</v>
      </c>
      <c r="AX22" s="18">
        <v>77350.75862323339</v>
      </c>
      <c r="AY22" s="24">
        <v>10062</v>
      </c>
      <c r="AZ22" s="25">
        <v>7740</v>
      </c>
      <c r="BA22" s="24">
        <v>6966</v>
      </c>
      <c r="BB22" s="24">
        <v>6966</v>
      </c>
      <c r="BC22" s="24">
        <v>6966</v>
      </c>
      <c r="BD22" s="25">
        <f t="shared" si="9"/>
        <v>38700</v>
      </c>
      <c r="BE22" s="53">
        <v>0.5</v>
      </c>
      <c r="BF22" s="53">
        <v>0.5</v>
      </c>
      <c r="BG22" s="26">
        <v>67.2</v>
      </c>
      <c r="BH22" s="26">
        <v>67.4</v>
      </c>
      <c r="BI22" s="26">
        <v>67.60000000000001</v>
      </c>
      <c r="BJ22" s="26">
        <v>67.80000000000001</v>
      </c>
      <c r="BK22" s="26">
        <v>68</v>
      </c>
      <c r="BL22" s="50">
        <v>1470</v>
      </c>
      <c r="BM22" s="41">
        <v>7350</v>
      </c>
    </row>
    <row r="23" spans="1:65" ht="15.75">
      <c r="A23" s="8">
        <v>16</v>
      </c>
      <c r="B23" s="49" t="s">
        <v>15</v>
      </c>
      <c r="C23" s="20">
        <v>100</v>
      </c>
      <c r="D23" s="20">
        <v>80</v>
      </c>
      <c r="E23" s="19">
        <f t="shared" si="0"/>
        <v>149355</v>
      </c>
      <c r="F23" s="19">
        <f t="shared" si="1"/>
        <v>149355</v>
      </c>
      <c r="G23" s="19">
        <f t="shared" si="2"/>
        <v>149355</v>
      </c>
      <c r="H23" s="19">
        <f t="shared" si="3"/>
        <v>149355</v>
      </c>
      <c r="I23" s="19">
        <f t="shared" si="4"/>
        <v>149355</v>
      </c>
      <c r="J23" s="19">
        <v>746775</v>
      </c>
      <c r="K23" s="50">
        <v>726.58</v>
      </c>
      <c r="L23" s="50">
        <v>3632.9</v>
      </c>
      <c r="M23" s="7">
        <v>1</v>
      </c>
      <c r="N23" s="20">
        <v>60</v>
      </c>
      <c r="O23" s="20" t="s">
        <v>85</v>
      </c>
      <c r="P23" s="20" t="s">
        <v>120</v>
      </c>
      <c r="Q23" s="20" t="s">
        <v>125</v>
      </c>
      <c r="R23" s="20" t="s">
        <v>126</v>
      </c>
      <c r="S23" s="20" t="s">
        <v>83</v>
      </c>
      <c r="T23" s="21" t="s">
        <v>127</v>
      </c>
      <c r="U23" s="21" t="s">
        <v>128</v>
      </c>
      <c r="V23" s="21" t="s">
        <v>129</v>
      </c>
      <c r="W23" s="21" t="s">
        <v>130</v>
      </c>
      <c r="X23" s="20" t="s">
        <v>86</v>
      </c>
      <c r="Y23" s="19">
        <v>219950</v>
      </c>
      <c r="Z23" s="19">
        <v>219950</v>
      </c>
      <c r="AA23" s="19">
        <v>219950</v>
      </c>
      <c r="AB23" s="19">
        <v>219950</v>
      </c>
      <c r="AC23" s="19">
        <f t="shared" si="5"/>
        <v>23778.378354599998</v>
      </c>
      <c r="AD23" s="19">
        <f t="shared" si="6"/>
        <v>35667.5675319</v>
      </c>
      <c r="AE23" s="19">
        <f t="shared" si="7"/>
        <v>939245.9458865001</v>
      </c>
      <c r="AF23" s="51">
        <v>1</v>
      </c>
      <c r="AG23" s="51">
        <v>1</v>
      </c>
      <c r="AH23" s="51">
        <v>1</v>
      </c>
      <c r="AI23" s="51">
        <v>1</v>
      </c>
      <c r="AJ23" s="51">
        <v>1</v>
      </c>
      <c r="AK23" s="51">
        <v>5</v>
      </c>
      <c r="AL23" s="22">
        <v>1165671</v>
      </c>
      <c r="AM23" s="23">
        <v>1258924.6800000002</v>
      </c>
      <c r="AN23" s="23">
        <v>1359638.6544000003</v>
      </c>
      <c r="AO23" s="23">
        <v>1468409.7467520004</v>
      </c>
      <c r="AP23" s="23">
        <v>1585882.5264921605</v>
      </c>
      <c r="AQ23" s="19">
        <v>21</v>
      </c>
      <c r="AR23" s="52">
        <v>105</v>
      </c>
      <c r="AS23" s="18">
        <v>4699.8</v>
      </c>
      <c r="AT23" s="18">
        <v>23499</v>
      </c>
      <c r="AU23" s="18">
        <v>33084</v>
      </c>
      <c r="AV23" s="24">
        <v>165420</v>
      </c>
      <c r="AW23" s="16">
        <f t="shared" si="8"/>
        <v>19189.27359301829</v>
      </c>
      <c r="AX23" s="18">
        <v>95946.36796509146</v>
      </c>
      <c r="AY23" s="24">
        <v>16718</v>
      </c>
      <c r="AZ23" s="25">
        <v>12860</v>
      </c>
      <c r="BA23" s="24">
        <v>11574</v>
      </c>
      <c r="BB23" s="24">
        <v>11574</v>
      </c>
      <c r="BC23" s="24">
        <v>11574</v>
      </c>
      <c r="BD23" s="25">
        <f t="shared" si="9"/>
        <v>64300</v>
      </c>
      <c r="BE23" s="53">
        <v>0.5</v>
      </c>
      <c r="BF23" s="53">
        <v>0.5</v>
      </c>
      <c r="BG23" s="26">
        <v>66.4</v>
      </c>
      <c r="BH23" s="26">
        <v>66.80000000000001</v>
      </c>
      <c r="BI23" s="26">
        <v>67.20000000000002</v>
      </c>
      <c r="BJ23" s="26">
        <v>67.60000000000002</v>
      </c>
      <c r="BK23" s="26">
        <v>68</v>
      </c>
      <c r="BL23" s="50">
        <v>2669</v>
      </c>
      <c r="BM23" s="41">
        <v>13345</v>
      </c>
    </row>
    <row r="24" spans="1:65" ht="15.75">
      <c r="A24" s="8">
        <v>17</v>
      </c>
      <c r="B24" s="49" t="s">
        <v>11</v>
      </c>
      <c r="C24" s="20">
        <v>100</v>
      </c>
      <c r="D24" s="20">
        <v>80</v>
      </c>
      <c r="E24" s="19">
        <f t="shared" si="0"/>
        <v>173608</v>
      </c>
      <c r="F24" s="19">
        <f t="shared" si="1"/>
        <v>173608</v>
      </c>
      <c r="G24" s="19">
        <f t="shared" si="2"/>
        <v>173608</v>
      </c>
      <c r="H24" s="19">
        <f t="shared" si="3"/>
        <v>173608</v>
      </c>
      <c r="I24" s="19">
        <f t="shared" si="4"/>
        <v>173608</v>
      </c>
      <c r="J24" s="19">
        <v>868040</v>
      </c>
      <c r="K24" s="50">
        <v>735.36</v>
      </c>
      <c r="L24" s="50">
        <v>3676.8</v>
      </c>
      <c r="M24" s="7">
        <v>1</v>
      </c>
      <c r="N24" s="20">
        <v>60</v>
      </c>
      <c r="O24" s="20" t="s">
        <v>85</v>
      </c>
      <c r="P24" s="20" t="s">
        <v>120</v>
      </c>
      <c r="Q24" s="20" t="s">
        <v>125</v>
      </c>
      <c r="R24" s="20" t="s">
        <v>126</v>
      </c>
      <c r="S24" s="20" t="s">
        <v>83</v>
      </c>
      <c r="T24" s="21" t="s">
        <v>127</v>
      </c>
      <c r="U24" s="21" t="s">
        <v>128</v>
      </c>
      <c r="V24" s="21" t="s">
        <v>129</v>
      </c>
      <c r="W24" s="21" t="s">
        <v>130</v>
      </c>
      <c r="X24" s="20" t="s">
        <v>86</v>
      </c>
      <c r="Y24" s="19">
        <v>429950</v>
      </c>
      <c r="Z24" s="19">
        <v>429950</v>
      </c>
      <c r="AA24" s="19">
        <v>429950</v>
      </c>
      <c r="AB24" s="19">
        <v>429950</v>
      </c>
      <c r="AC24" s="19">
        <f t="shared" si="5"/>
        <v>46481.0810346</v>
      </c>
      <c r="AD24" s="19">
        <f t="shared" si="6"/>
        <v>69721.6215519</v>
      </c>
      <c r="AE24" s="19">
        <f t="shared" si="7"/>
        <v>1836002.7025865</v>
      </c>
      <c r="AF24" s="51">
        <v>1</v>
      </c>
      <c r="AG24" s="51">
        <v>1</v>
      </c>
      <c r="AH24" s="51">
        <v>1</v>
      </c>
      <c r="AI24" s="51">
        <v>1</v>
      </c>
      <c r="AJ24" s="51">
        <v>1</v>
      </c>
      <c r="AK24" s="51">
        <v>5</v>
      </c>
      <c r="AL24" s="22">
        <v>458183.00000000006</v>
      </c>
      <c r="AM24" s="23">
        <v>504001.3000000001</v>
      </c>
      <c r="AN24" s="23">
        <v>554401.4300000002</v>
      </c>
      <c r="AO24" s="23">
        <v>609841.5730000002</v>
      </c>
      <c r="AP24" s="23">
        <v>658628.8988400003</v>
      </c>
      <c r="AQ24" s="19">
        <v>21</v>
      </c>
      <c r="AR24" s="52">
        <v>105</v>
      </c>
      <c r="AS24" s="18">
        <v>6148.8</v>
      </c>
      <c r="AT24" s="18">
        <v>30744</v>
      </c>
      <c r="AU24" s="18">
        <v>28508.4</v>
      </c>
      <c r="AV24" s="24">
        <v>142542</v>
      </c>
      <c r="AW24" s="16">
        <f t="shared" si="8"/>
        <v>19900.66187555059</v>
      </c>
      <c r="AX24" s="18">
        <v>99503.30937775296</v>
      </c>
      <c r="AY24" s="24">
        <v>12090</v>
      </c>
      <c r="AZ24" s="25">
        <v>9300</v>
      </c>
      <c r="BA24" s="24">
        <v>8370</v>
      </c>
      <c r="BB24" s="24">
        <v>8370</v>
      </c>
      <c r="BC24" s="24">
        <v>8370</v>
      </c>
      <c r="BD24" s="25">
        <f t="shared" si="9"/>
        <v>46500</v>
      </c>
      <c r="BE24" s="53">
        <v>0.5</v>
      </c>
      <c r="BF24" s="53">
        <v>0.5</v>
      </c>
      <c r="BG24" s="26">
        <v>68</v>
      </c>
      <c r="BH24" s="26">
        <v>68</v>
      </c>
      <c r="BI24" s="26">
        <v>68</v>
      </c>
      <c r="BJ24" s="26">
        <v>68</v>
      </c>
      <c r="BK24" s="26">
        <v>68</v>
      </c>
      <c r="BL24" s="50">
        <v>5134</v>
      </c>
      <c r="BM24" s="41">
        <v>25670</v>
      </c>
    </row>
    <row r="25" spans="1:65" ht="15.75">
      <c r="A25" s="8">
        <v>18</v>
      </c>
      <c r="B25" s="49" t="s">
        <v>19</v>
      </c>
      <c r="C25" s="20">
        <v>100</v>
      </c>
      <c r="D25" s="20">
        <v>80</v>
      </c>
      <c r="E25" s="19">
        <f t="shared" si="0"/>
        <v>65846</v>
      </c>
      <c r="F25" s="19">
        <f t="shared" si="1"/>
        <v>65846</v>
      </c>
      <c r="G25" s="19">
        <f t="shared" si="2"/>
        <v>65846</v>
      </c>
      <c r="H25" s="19">
        <f t="shared" si="3"/>
        <v>65846</v>
      </c>
      <c r="I25" s="19">
        <f t="shared" si="4"/>
        <v>65846</v>
      </c>
      <c r="J25" s="19">
        <v>329230</v>
      </c>
      <c r="K25" s="50">
        <v>201.49</v>
      </c>
      <c r="L25" s="50">
        <v>1007.45</v>
      </c>
      <c r="M25" s="7">
        <v>2</v>
      </c>
      <c r="N25" s="20">
        <v>60</v>
      </c>
      <c r="O25" s="20" t="s">
        <v>84</v>
      </c>
      <c r="P25" s="20" t="s">
        <v>122</v>
      </c>
      <c r="Q25" s="20" t="s">
        <v>124</v>
      </c>
      <c r="R25" s="20" t="s">
        <v>118</v>
      </c>
      <c r="S25" s="20" t="s">
        <v>119</v>
      </c>
      <c r="T25" s="21" t="s">
        <v>119</v>
      </c>
      <c r="U25" s="21" t="s">
        <v>82</v>
      </c>
      <c r="V25" s="21" t="s">
        <v>85</v>
      </c>
      <c r="W25" s="21" t="s">
        <v>120</v>
      </c>
      <c r="X25" s="20" t="s">
        <v>83</v>
      </c>
      <c r="Y25" s="19">
        <v>251500</v>
      </c>
      <c r="Z25" s="19">
        <v>251500</v>
      </c>
      <c r="AA25" s="19">
        <v>251500</v>
      </c>
      <c r="AB25" s="19">
        <v>251500</v>
      </c>
      <c r="AC25" s="19">
        <f t="shared" si="5"/>
        <v>27189.189162</v>
      </c>
      <c r="AD25" s="19">
        <f t="shared" si="6"/>
        <v>40783.783743</v>
      </c>
      <c r="AE25" s="19">
        <f t="shared" si="7"/>
        <v>1073972.972905</v>
      </c>
      <c r="AF25" s="51">
        <v>1</v>
      </c>
      <c r="AG25" s="51">
        <v>1</v>
      </c>
      <c r="AH25" s="51">
        <v>1</v>
      </c>
      <c r="AI25" s="51">
        <v>1</v>
      </c>
      <c r="AJ25" s="51">
        <v>1</v>
      </c>
      <c r="AK25" s="51">
        <v>5</v>
      </c>
      <c r="AL25" s="22">
        <v>449425.9</v>
      </c>
      <c r="AM25" s="23">
        <v>494368.49000000005</v>
      </c>
      <c r="AN25" s="23">
        <v>543805.3390000002</v>
      </c>
      <c r="AO25" s="23">
        <v>598185.8729000002</v>
      </c>
      <c r="AP25" s="23">
        <v>658004.4601900002</v>
      </c>
      <c r="AQ25" s="19">
        <v>21</v>
      </c>
      <c r="AR25" s="52">
        <v>105</v>
      </c>
      <c r="AS25" s="18">
        <v>4908.8</v>
      </c>
      <c r="AT25" s="18">
        <v>24544</v>
      </c>
      <c r="AU25" s="18">
        <v>45000</v>
      </c>
      <c r="AV25" s="24">
        <v>225000</v>
      </c>
      <c r="AW25" s="16">
        <f t="shared" si="8"/>
        <v>10328.509770581646</v>
      </c>
      <c r="AX25" s="18">
        <v>51642.54885290823</v>
      </c>
      <c r="AY25" s="24">
        <v>7514</v>
      </c>
      <c r="AZ25" s="25">
        <v>5780</v>
      </c>
      <c r="BA25" s="24">
        <v>5202</v>
      </c>
      <c r="BB25" s="24">
        <v>5202</v>
      </c>
      <c r="BC25" s="24">
        <v>5202</v>
      </c>
      <c r="BD25" s="25">
        <f t="shared" si="9"/>
        <v>28900</v>
      </c>
      <c r="BE25" s="53">
        <v>0.5</v>
      </c>
      <c r="BF25" s="53">
        <v>0.5</v>
      </c>
      <c r="BG25" s="26">
        <v>68</v>
      </c>
      <c r="BH25" s="26">
        <v>68</v>
      </c>
      <c r="BI25" s="26">
        <v>68</v>
      </c>
      <c r="BJ25" s="26">
        <v>68</v>
      </c>
      <c r="BK25" s="26">
        <v>68</v>
      </c>
      <c r="BL25" s="50">
        <v>3314</v>
      </c>
      <c r="BM25" s="41">
        <v>16570</v>
      </c>
    </row>
    <row r="26" spans="1:65" ht="15.75">
      <c r="A26" s="8">
        <v>19</v>
      </c>
      <c r="B26" s="49" t="s">
        <v>16</v>
      </c>
      <c r="C26" s="20">
        <v>100</v>
      </c>
      <c r="D26" s="20">
        <v>80</v>
      </c>
      <c r="E26" s="19">
        <f t="shared" si="0"/>
        <v>1166815.8</v>
      </c>
      <c r="F26" s="19">
        <f t="shared" si="1"/>
        <v>1166815.8</v>
      </c>
      <c r="G26" s="19">
        <f t="shared" si="2"/>
        <v>1166815.8</v>
      </c>
      <c r="H26" s="19">
        <f t="shared" si="3"/>
        <v>1166815.8</v>
      </c>
      <c r="I26" s="19">
        <f t="shared" si="4"/>
        <v>1166815.8</v>
      </c>
      <c r="J26" s="19">
        <v>5834079</v>
      </c>
      <c r="K26" s="50">
        <v>5826.4400000000005</v>
      </c>
      <c r="L26" s="50">
        <v>29132.2</v>
      </c>
      <c r="M26" s="7">
        <v>1</v>
      </c>
      <c r="N26" s="20">
        <v>60</v>
      </c>
      <c r="O26" s="20" t="s">
        <v>85</v>
      </c>
      <c r="P26" s="20" t="s">
        <v>120</v>
      </c>
      <c r="Q26" s="20" t="s">
        <v>125</v>
      </c>
      <c r="R26" s="20" t="s">
        <v>126</v>
      </c>
      <c r="S26" s="20" t="s">
        <v>83</v>
      </c>
      <c r="T26" s="21" t="s">
        <v>127</v>
      </c>
      <c r="U26" s="21" t="s">
        <v>128</v>
      </c>
      <c r="V26" s="21" t="s">
        <v>129</v>
      </c>
      <c r="W26" s="21" t="s">
        <v>130</v>
      </c>
      <c r="X26" s="20" t="s">
        <v>86</v>
      </c>
      <c r="Y26" s="19">
        <v>269950</v>
      </c>
      <c r="Z26" s="19">
        <v>269950</v>
      </c>
      <c r="AA26" s="19">
        <v>269950</v>
      </c>
      <c r="AB26" s="19">
        <v>269950</v>
      </c>
      <c r="AC26" s="19">
        <f t="shared" si="5"/>
        <v>29183.783754599997</v>
      </c>
      <c r="AD26" s="19">
        <f t="shared" si="6"/>
        <v>43775.6756319</v>
      </c>
      <c r="AE26" s="19">
        <f t="shared" si="7"/>
        <v>1152759.4593865</v>
      </c>
      <c r="AF26" s="51">
        <v>1</v>
      </c>
      <c r="AG26" s="51">
        <v>1</v>
      </c>
      <c r="AH26" s="51">
        <v>1</v>
      </c>
      <c r="AI26" s="51">
        <v>1</v>
      </c>
      <c r="AJ26" s="51">
        <v>1</v>
      </c>
      <c r="AK26" s="51">
        <v>5</v>
      </c>
      <c r="AL26" s="22">
        <v>656200.6000000001</v>
      </c>
      <c r="AM26" s="23">
        <v>708696.6480000002</v>
      </c>
      <c r="AN26" s="23">
        <v>765392.3798400002</v>
      </c>
      <c r="AO26" s="23">
        <v>826623.7702272002</v>
      </c>
      <c r="AP26" s="23">
        <v>892753.6718453763</v>
      </c>
      <c r="AQ26" s="19">
        <v>35</v>
      </c>
      <c r="AR26" s="52">
        <v>175</v>
      </c>
      <c r="AS26" s="18">
        <v>36000</v>
      </c>
      <c r="AT26" s="18">
        <v>180000</v>
      </c>
      <c r="AU26" s="18">
        <v>182458.6</v>
      </c>
      <c r="AV26" s="24">
        <v>912293</v>
      </c>
      <c r="AW26" s="16">
        <f t="shared" si="8"/>
        <v>134435.2440272977</v>
      </c>
      <c r="AX26" s="18">
        <v>672176.2201364886</v>
      </c>
      <c r="AY26" s="24">
        <v>38850</v>
      </c>
      <c r="AZ26" s="25">
        <v>30000</v>
      </c>
      <c r="BA26" s="24">
        <v>27050</v>
      </c>
      <c r="BB26" s="24">
        <v>27050</v>
      </c>
      <c r="BC26" s="24">
        <v>27050</v>
      </c>
      <c r="BD26" s="25">
        <f t="shared" si="9"/>
        <v>150000</v>
      </c>
      <c r="BE26" s="53">
        <v>0.5</v>
      </c>
      <c r="BF26" s="53">
        <v>0.5</v>
      </c>
      <c r="BG26" s="26">
        <v>68</v>
      </c>
      <c r="BH26" s="26">
        <v>68</v>
      </c>
      <c r="BI26" s="26">
        <v>68</v>
      </c>
      <c r="BJ26" s="26">
        <v>68</v>
      </c>
      <c r="BK26" s="26">
        <v>68</v>
      </c>
      <c r="BL26" s="50">
        <v>13434</v>
      </c>
      <c r="BM26" s="41">
        <v>67170</v>
      </c>
    </row>
    <row r="27" spans="1:65" ht="15.75">
      <c r="A27" s="8">
        <v>20</v>
      </c>
      <c r="B27" s="49" t="s">
        <v>21</v>
      </c>
      <c r="C27" s="20">
        <v>100</v>
      </c>
      <c r="D27" s="20">
        <v>80</v>
      </c>
      <c r="E27" s="19">
        <f t="shared" si="0"/>
        <v>171687.6</v>
      </c>
      <c r="F27" s="19">
        <f t="shared" si="1"/>
        <v>171687.6</v>
      </c>
      <c r="G27" s="19">
        <f t="shared" si="2"/>
        <v>171687.6</v>
      </c>
      <c r="H27" s="19">
        <f t="shared" si="3"/>
        <v>171687.6</v>
      </c>
      <c r="I27" s="19">
        <f t="shared" si="4"/>
        <v>171687.6</v>
      </c>
      <c r="J27" s="19">
        <v>858438</v>
      </c>
      <c r="K27" s="50">
        <v>332.408</v>
      </c>
      <c r="L27" s="50">
        <v>1662.04</v>
      </c>
      <c r="M27" s="7">
        <v>1</v>
      </c>
      <c r="N27" s="20">
        <v>60</v>
      </c>
      <c r="O27" s="20" t="s">
        <v>85</v>
      </c>
      <c r="P27" s="20" t="s">
        <v>120</v>
      </c>
      <c r="Q27" s="20" t="s">
        <v>125</v>
      </c>
      <c r="R27" s="20" t="s">
        <v>126</v>
      </c>
      <c r="S27" s="20" t="s">
        <v>83</v>
      </c>
      <c r="T27" s="21" t="s">
        <v>127</v>
      </c>
      <c r="U27" s="21" t="s">
        <v>128</v>
      </c>
      <c r="V27" s="21" t="s">
        <v>129</v>
      </c>
      <c r="W27" s="21" t="s">
        <v>130</v>
      </c>
      <c r="X27" s="20" t="s">
        <v>86</v>
      </c>
      <c r="Y27" s="19">
        <v>252500</v>
      </c>
      <c r="Z27" s="19">
        <v>252500</v>
      </c>
      <c r="AA27" s="19">
        <v>252500</v>
      </c>
      <c r="AB27" s="19">
        <v>252500</v>
      </c>
      <c r="AC27" s="19">
        <f t="shared" si="5"/>
        <v>27297.29727</v>
      </c>
      <c r="AD27" s="19">
        <f t="shared" si="6"/>
        <v>40945.945905</v>
      </c>
      <c r="AE27" s="19">
        <f t="shared" si="7"/>
        <v>1078243.243175</v>
      </c>
      <c r="AF27" s="51">
        <v>1</v>
      </c>
      <c r="AG27" s="51">
        <v>1</v>
      </c>
      <c r="AH27" s="51">
        <v>1</v>
      </c>
      <c r="AI27" s="51">
        <v>1</v>
      </c>
      <c r="AJ27" s="51">
        <v>1</v>
      </c>
      <c r="AK27" s="51">
        <v>5</v>
      </c>
      <c r="AL27" s="22">
        <v>281794.7</v>
      </c>
      <c r="AM27" s="23">
        <v>309974.17000000004</v>
      </c>
      <c r="AN27" s="23">
        <v>340971.58700000006</v>
      </c>
      <c r="AO27" s="23">
        <v>375068.7457000001</v>
      </c>
      <c r="AP27" s="23">
        <v>412575.62027000013</v>
      </c>
      <c r="AQ27" s="19">
        <v>21</v>
      </c>
      <c r="AR27" s="52">
        <v>105</v>
      </c>
      <c r="AS27" s="18">
        <v>10141.2</v>
      </c>
      <c r="AT27" s="18">
        <v>50706</v>
      </c>
      <c r="AU27" s="18">
        <v>36959.2</v>
      </c>
      <c r="AV27" s="24">
        <v>184796</v>
      </c>
      <c r="AW27" s="16">
        <f t="shared" si="8"/>
        <v>23740.07256900608</v>
      </c>
      <c r="AX27" s="18">
        <v>118700.3628450304</v>
      </c>
      <c r="AY27" s="24">
        <v>16536</v>
      </c>
      <c r="AZ27" s="25">
        <v>12720</v>
      </c>
      <c r="BA27" s="24">
        <v>11448</v>
      </c>
      <c r="BB27" s="24">
        <v>11448</v>
      </c>
      <c r="BC27" s="24">
        <v>11448</v>
      </c>
      <c r="BD27" s="25">
        <f t="shared" si="9"/>
        <v>63600</v>
      </c>
      <c r="BE27" s="53">
        <v>0.5</v>
      </c>
      <c r="BF27" s="53">
        <v>0.5</v>
      </c>
      <c r="BG27" s="26">
        <v>68</v>
      </c>
      <c r="BH27" s="26">
        <v>68</v>
      </c>
      <c r="BI27" s="26">
        <v>68</v>
      </c>
      <c r="BJ27" s="26">
        <v>68</v>
      </c>
      <c r="BK27" s="26">
        <v>68</v>
      </c>
      <c r="BL27" s="50">
        <v>2200</v>
      </c>
      <c r="BM27" s="41">
        <v>11000</v>
      </c>
    </row>
    <row r="28" spans="1:65" ht="15.75">
      <c r="A28" s="8">
        <v>21</v>
      </c>
      <c r="B28" s="49" t="s">
        <v>17</v>
      </c>
      <c r="C28" s="20">
        <v>100</v>
      </c>
      <c r="D28" s="20">
        <v>80</v>
      </c>
      <c r="E28" s="19">
        <f t="shared" si="0"/>
        <v>208008</v>
      </c>
      <c r="F28" s="19">
        <f t="shared" si="1"/>
        <v>208008</v>
      </c>
      <c r="G28" s="19">
        <f t="shared" si="2"/>
        <v>208008</v>
      </c>
      <c r="H28" s="19">
        <f t="shared" si="3"/>
        <v>208008</v>
      </c>
      <c r="I28" s="19">
        <f t="shared" si="4"/>
        <v>208008</v>
      </c>
      <c r="J28" s="19">
        <v>1040040</v>
      </c>
      <c r="K28" s="50">
        <v>1013.6800000000001</v>
      </c>
      <c r="L28" s="50">
        <v>5068.400000000001</v>
      </c>
      <c r="M28" s="7">
        <v>1</v>
      </c>
      <c r="N28" s="20">
        <v>60</v>
      </c>
      <c r="O28" s="20" t="s">
        <v>85</v>
      </c>
      <c r="P28" s="20" t="s">
        <v>120</v>
      </c>
      <c r="Q28" s="20" t="s">
        <v>125</v>
      </c>
      <c r="R28" s="20" t="s">
        <v>126</v>
      </c>
      <c r="S28" s="20" t="s">
        <v>83</v>
      </c>
      <c r="T28" s="21" t="s">
        <v>127</v>
      </c>
      <c r="U28" s="21" t="s">
        <v>128</v>
      </c>
      <c r="V28" s="21" t="s">
        <v>129</v>
      </c>
      <c r="W28" s="21" t="s">
        <v>130</v>
      </c>
      <c r="X28" s="20" t="s">
        <v>86</v>
      </c>
      <c r="Y28" s="19">
        <v>311500</v>
      </c>
      <c r="Z28" s="19">
        <v>311500</v>
      </c>
      <c r="AA28" s="19">
        <v>311500</v>
      </c>
      <c r="AB28" s="19">
        <v>311500</v>
      </c>
      <c r="AC28" s="19">
        <f t="shared" si="5"/>
        <v>33675.675641999995</v>
      </c>
      <c r="AD28" s="19">
        <f t="shared" si="6"/>
        <v>50513.513463</v>
      </c>
      <c r="AE28" s="19">
        <f t="shared" si="7"/>
        <v>1330189.189105</v>
      </c>
      <c r="AF28" s="51">
        <v>1</v>
      </c>
      <c r="AG28" s="51">
        <v>1</v>
      </c>
      <c r="AH28" s="51">
        <v>1</v>
      </c>
      <c r="AI28" s="51">
        <v>1</v>
      </c>
      <c r="AJ28" s="51">
        <v>1</v>
      </c>
      <c r="AK28" s="51">
        <v>5</v>
      </c>
      <c r="AL28" s="22">
        <v>404871.50000000006</v>
      </c>
      <c r="AM28" s="23">
        <v>445358.6500000001</v>
      </c>
      <c r="AN28" s="23">
        <v>489894.51500000013</v>
      </c>
      <c r="AO28" s="23">
        <v>538883.9665000002</v>
      </c>
      <c r="AP28" s="23">
        <v>592772.3631500003</v>
      </c>
      <c r="AQ28" s="19">
        <v>35</v>
      </c>
      <c r="AR28" s="52">
        <v>175</v>
      </c>
      <c r="AS28" s="18">
        <v>12031.2</v>
      </c>
      <c r="AT28" s="18">
        <v>60156</v>
      </c>
      <c r="AU28" s="18">
        <v>23329.6642</v>
      </c>
      <c r="AV28" s="24">
        <v>116648.321</v>
      </c>
      <c r="AW28" s="16">
        <f t="shared" si="8"/>
        <v>26668.810508521645</v>
      </c>
      <c r="AX28" s="18">
        <v>133344.05254260823</v>
      </c>
      <c r="AY28" s="24">
        <v>13182</v>
      </c>
      <c r="AZ28" s="25">
        <v>10140</v>
      </c>
      <c r="BA28" s="24">
        <v>9126</v>
      </c>
      <c r="BB28" s="24">
        <v>9126</v>
      </c>
      <c r="BC28" s="24">
        <v>9126</v>
      </c>
      <c r="BD28" s="25">
        <f t="shared" si="9"/>
        <v>50700</v>
      </c>
      <c r="BE28" s="53">
        <v>0.5</v>
      </c>
      <c r="BF28" s="53">
        <v>0.5</v>
      </c>
      <c r="BG28" s="26">
        <v>65.6</v>
      </c>
      <c r="BH28" s="26">
        <v>66.19999999999999</v>
      </c>
      <c r="BI28" s="26">
        <v>66.79999999999998</v>
      </c>
      <c r="BJ28" s="26">
        <v>67.39999999999998</v>
      </c>
      <c r="BK28" s="26">
        <v>68</v>
      </c>
      <c r="BL28" s="50">
        <v>4055</v>
      </c>
      <c r="BM28" s="41">
        <v>20275</v>
      </c>
    </row>
    <row r="29" spans="1:65" ht="15.75">
      <c r="A29" s="8">
        <v>22</v>
      </c>
      <c r="B29" s="49" t="s">
        <v>20</v>
      </c>
      <c r="C29" s="20">
        <v>100</v>
      </c>
      <c r="D29" s="20">
        <v>80</v>
      </c>
      <c r="E29" s="19">
        <f t="shared" si="0"/>
        <v>112570.2</v>
      </c>
      <c r="F29" s="19">
        <f t="shared" si="1"/>
        <v>112570.2</v>
      </c>
      <c r="G29" s="19">
        <f t="shared" si="2"/>
        <v>112570.2</v>
      </c>
      <c r="H29" s="19">
        <f t="shared" si="3"/>
        <v>112570.2</v>
      </c>
      <c r="I29" s="19">
        <f t="shared" si="4"/>
        <v>112570.2</v>
      </c>
      <c r="J29" s="19">
        <v>562851</v>
      </c>
      <c r="K29" s="50">
        <v>408.96000000000004</v>
      </c>
      <c r="L29" s="50">
        <v>2044.8000000000002</v>
      </c>
      <c r="M29" s="7">
        <v>2</v>
      </c>
      <c r="N29" s="20">
        <v>60</v>
      </c>
      <c r="O29" s="20" t="s">
        <v>84</v>
      </c>
      <c r="P29" s="20" t="s">
        <v>122</v>
      </c>
      <c r="Q29" s="20" t="s">
        <v>124</v>
      </c>
      <c r="R29" s="20" t="s">
        <v>118</v>
      </c>
      <c r="S29" s="20" t="s">
        <v>119</v>
      </c>
      <c r="T29" s="21" t="s">
        <v>119</v>
      </c>
      <c r="U29" s="21" t="s">
        <v>82</v>
      </c>
      <c r="V29" s="21" t="s">
        <v>85</v>
      </c>
      <c r="W29" s="21" t="s">
        <v>120</v>
      </c>
      <c r="X29" s="20" t="s">
        <v>83</v>
      </c>
      <c r="Y29" s="19">
        <v>210700</v>
      </c>
      <c r="Z29" s="19">
        <v>210700</v>
      </c>
      <c r="AA29" s="19">
        <v>210700</v>
      </c>
      <c r="AB29" s="19">
        <v>210700</v>
      </c>
      <c r="AC29" s="19">
        <f t="shared" si="5"/>
        <v>22778.378355599998</v>
      </c>
      <c r="AD29" s="19">
        <f t="shared" si="6"/>
        <v>34167.5675334</v>
      </c>
      <c r="AE29" s="19">
        <f t="shared" si="7"/>
        <v>899745.945889</v>
      </c>
      <c r="AF29" s="51">
        <v>1</v>
      </c>
      <c r="AG29" s="51">
        <v>1</v>
      </c>
      <c r="AH29" s="51">
        <v>1</v>
      </c>
      <c r="AI29" s="51">
        <v>1</v>
      </c>
      <c r="AJ29" s="51">
        <v>1</v>
      </c>
      <c r="AK29" s="51">
        <v>5</v>
      </c>
      <c r="AL29" s="22">
        <v>219390.6</v>
      </c>
      <c r="AM29" s="23">
        <v>241329.66000000003</v>
      </c>
      <c r="AN29" s="23">
        <v>265462.62600000005</v>
      </c>
      <c r="AO29" s="23">
        <v>292008.88860000006</v>
      </c>
      <c r="AP29" s="23">
        <v>321209.77746000007</v>
      </c>
      <c r="AQ29" s="19">
        <v>21</v>
      </c>
      <c r="AR29" s="52">
        <v>105</v>
      </c>
      <c r="AS29" s="18">
        <v>3858</v>
      </c>
      <c r="AT29" s="18">
        <v>19290</v>
      </c>
      <c r="AU29" s="18">
        <v>19732.170000000002</v>
      </c>
      <c r="AV29" s="24">
        <v>98660.85</v>
      </c>
      <c r="AW29" s="16">
        <f t="shared" si="8"/>
        <v>16473.199798773614</v>
      </c>
      <c r="AX29" s="18">
        <v>82365.99899386807</v>
      </c>
      <c r="AY29" s="24">
        <v>10660</v>
      </c>
      <c r="AZ29" s="25">
        <v>8200</v>
      </c>
      <c r="BA29" s="24">
        <v>7380</v>
      </c>
      <c r="BB29" s="24">
        <v>7380</v>
      </c>
      <c r="BC29" s="24">
        <v>7380</v>
      </c>
      <c r="BD29" s="25">
        <f t="shared" si="9"/>
        <v>41000</v>
      </c>
      <c r="BE29" s="53">
        <v>0.5</v>
      </c>
      <c r="BF29" s="53">
        <v>0.5</v>
      </c>
      <c r="BG29" s="26">
        <v>61.6</v>
      </c>
      <c r="BH29" s="26">
        <v>63.2</v>
      </c>
      <c r="BI29" s="26">
        <v>64.8</v>
      </c>
      <c r="BJ29" s="26">
        <v>66.39999999999999</v>
      </c>
      <c r="BK29" s="26">
        <v>68</v>
      </c>
      <c r="BL29" s="50">
        <v>5669</v>
      </c>
      <c r="BM29" s="41">
        <v>28345</v>
      </c>
    </row>
    <row r="30" spans="1:65" ht="15.75">
      <c r="A30" s="8">
        <v>23</v>
      </c>
      <c r="B30" s="49" t="s">
        <v>22</v>
      </c>
      <c r="C30" s="20">
        <v>100</v>
      </c>
      <c r="D30" s="20">
        <v>80</v>
      </c>
      <c r="E30" s="19">
        <f t="shared" si="0"/>
        <v>153037.8</v>
      </c>
      <c r="F30" s="19">
        <f t="shared" si="1"/>
        <v>153037.8</v>
      </c>
      <c r="G30" s="19">
        <f t="shared" si="2"/>
        <v>153037.8</v>
      </c>
      <c r="H30" s="19">
        <f t="shared" si="3"/>
        <v>153037.8</v>
      </c>
      <c r="I30" s="19">
        <f t="shared" si="4"/>
        <v>153037.8</v>
      </c>
      <c r="J30" s="19">
        <v>765189</v>
      </c>
      <c r="K30" s="50">
        <v>702.1</v>
      </c>
      <c r="L30" s="50">
        <v>3510.5</v>
      </c>
      <c r="M30" s="7">
        <v>2</v>
      </c>
      <c r="N30" s="20">
        <v>60</v>
      </c>
      <c r="O30" s="20" t="s">
        <v>84</v>
      </c>
      <c r="P30" s="20" t="s">
        <v>122</v>
      </c>
      <c r="Q30" s="20" t="s">
        <v>124</v>
      </c>
      <c r="R30" s="20" t="s">
        <v>118</v>
      </c>
      <c r="S30" s="20" t="s">
        <v>119</v>
      </c>
      <c r="T30" s="21" t="s">
        <v>119</v>
      </c>
      <c r="U30" s="21" t="s">
        <v>82</v>
      </c>
      <c r="V30" s="21" t="s">
        <v>85</v>
      </c>
      <c r="W30" s="21" t="s">
        <v>120</v>
      </c>
      <c r="X30" s="20" t="s">
        <v>83</v>
      </c>
      <c r="Y30" s="19">
        <v>214950</v>
      </c>
      <c r="Z30" s="19">
        <v>214950</v>
      </c>
      <c r="AA30" s="19">
        <v>214950</v>
      </c>
      <c r="AB30" s="19">
        <v>214950</v>
      </c>
      <c r="AC30" s="19">
        <f t="shared" si="5"/>
        <v>23237.8378146</v>
      </c>
      <c r="AD30" s="19">
        <f t="shared" si="6"/>
        <v>34856.7567219</v>
      </c>
      <c r="AE30" s="19">
        <f t="shared" si="7"/>
        <v>917894.5945364999</v>
      </c>
      <c r="AF30" s="51">
        <v>1</v>
      </c>
      <c r="AG30" s="51">
        <v>1</v>
      </c>
      <c r="AH30" s="51">
        <v>1</v>
      </c>
      <c r="AI30" s="51">
        <v>1</v>
      </c>
      <c r="AJ30" s="51">
        <v>1</v>
      </c>
      <c r="AK30" s="51">
        <v>5</v>
      </c>
      <c r="AL30" s="22">
        <v>243223.2</v>
      </c>
      <c r="AM30" s="23">
        <v>267545.52</v>
      </c>
      <c r="AN30" s="23">
        <v>294300.07200000004</v>
      </c>
      <c r="AO30" s="23">
        <v>323730.0792000001</v>
      </c>
      <c r="AP30" s="23">
        <v>356103.08712000016</v>
      </c>
      <c r="AQ30" s="19">
        <v>21</v>
      </c>
      <c r="AR30" s="52">
        <v>105</v>
      </c>
      <c r="AS30" s="18">
        <v>6509</v>
      </c>
      <c r="AT30" s="18">
        <v>32545</v>
      </c>
      <c r="AU30" s="18">
        <v>30183.842000000004</v>
      </c>
      <c r="AV30" s="24">
        <v>150919.21000000002</v>
      </c>
      <c r="AW30" s="16">
        <f t="shared" si="8"/>
        <v>20753.284798479883</v>
      </c>
      <c r="AX30" s="18">
        <v>103766.42399239942</v>
      </c>
      <c r="AY30" s="24">
        <v>15704</v>
      </c>
      <c r="AZ30" s="25">
        <v>12080</v>
      </c>
      <c r="BA30" s="24">
        <v>10872</v>
      </c>
      <c r="BB30" s="24">
        <v>10872</v>
      </c>
      <c r="BC30" s="24">
        <v>10872</v>
      </c>
      <c r="BD30" s="25">
        <f t="shared" si="9"/>
        <v>60400</v>
      </c>
      <c r="BE30" s="53">
        <v>0.5</v>
      </c>
      <c r="BF30" s="53">
        <v>0.5</v>
      </c>
      <c r="BG30" s="26">
        <v>68</v>
      </c>
      <c r="BH30" s="26">
        <v>68</v>
      </c>
      <c r="BI30" s="26">
        <v>68</v>
      </c>
      <c r="BJ30" s="26">
        <v>68</v>
      </c>
      <c r="BK30" s="26">
        <v>68</v>
      </c>
      <c r="BL30" s="50">
        <v>1595</v>
      </c>
      <c r="BM30" s="41">
        <v>7975</v>
      </c>
    </row>
    <row r="31" spans="1:65" ht="15.75">
      <c r="A31" s="8">
        <v>24</v>
      </c>
      <c r="B31" s="49" t="s">
        <v>18</v>
      </c>
      <c r="C31" s="20">
        <v>100</v>
      </c>
      <c r="D31" s="20">
        <v>80</v>
      </c>
      <c r="E31" s="19">
        <f t="shared" si="0"/>
        <v>82825.2</v>
      </c>
      <c r="F31" s="19">
        <f t="shared" si="1"/>
        <v>82825.2</v>
      </c>
      <c r="G31" s="19">
        <f t="shared" si="2"/>
        <v>82825.2</v>
      </c>
      <c r="H31" s="19">
        <f t="shared" si="3"/>
        <v>82825.2</v>
      </c>
      <c r="I31" s="19">
        <f t="shared" si="4"/>
        <v>82825.2</v>
      </c>
      <c r="J31" s="19">
        <v>414126</v>
      </c>
      <c r="K31" s="50">
        <v>350.03000000000003</v>
      </c>
      <c r="L31" s="50">
        <v>1750.15</v>
      </c>
      <c r="M31" s="7">
        <v>1</v>
      </c>
      <c r="N31" s="20">
        <v>60</v>
      </c>
      <c r="O31" s="20" t="s">
        <v>85</v>
      </c>
      <c r="P31" s="20" t="s">
        <v>120</v>
      </c>
      <c r="Q31" s="20" t="s">
        <v>125</v>
      </c>
      <c r="R31" s="20" t="s">
        <v>126</v>
      </c>
      <c r="S31" s="20" t="s">
        <v>83</v>
      </c>
      <c r="T31" s="21" t="s">
        <v>127</v>
      </c>
      <c r="U31" s="21" t="s">
        <v>128</v>
      </c>
      <c r="V31" s="21" t="s">
        <v>129</v>
      </c>
      <c r="W31" s="21" t="s">
        <v>130</v>
      </c>
      <c r="X31" s="20" t="s">
        <v>86</v>
      </c>
      <c r="Y31" s="19">
        <v>259950</v>
      </c>
      <c r="Z31" s="19">
        <v>259950</v>
      </c>
      <c r="AA31" s="19">
        <v>259950</v>
      </c>
      <c r="AB31" s="19">
        <v>259950</v>
      </c>
      <c r="AC31" s="19">
        <f t="shared" si="5"/>
        <v>28102.702674599997</v>
      </c>
      <c r="AD31" s="19">
        <f t="shared" si="6"/>
        <v>42154.0540119</v>
      </c>
      <c r="AE31" s="19">
        <f t="shared" si="7"/>
        <v>1110056.7566865</v>
      </c>
      <c r="AF31" s="51">
        <v>1</v>
      </c>
      <c r="AG31" s="51">
        <v>1</v>
      </c>
      <c r="AH31" s="51">
        <v>1</v>
      </c>
      <c r="AI31" s="51">
        <v>1</v>
      </c>
      <c r="AJ31" s="51">
        <v>1</v>
      </c>
      <c r="AK31" s="51">
        <v>5</v>
      </c>
      <c r="AL31" s="22">
        <v>437638.30000000005</v>
      </c>
      <c r="AM31" s="23">
        <v>481402.13000000006</v>
      </c>
      <c r="AN31" s="23">
        <v>529542.3430000001</v>
      </c>
      <c r="AO31" s="23">
        <v>582496.5773000001</v>
      </c>
      <c r="AP31" s="23">
        <v>640746.2350300002</v>
      </c>
      <c r="AQ31" s="19">
        <v>21</v>
      </c>
      <c r="AR31" s="52">
        <v>105</v>
      </c>
      <c r="AS31" s="18">
        <v>5324</v>
      </c>
      <c r="AT31" s="18">
        <v>26620</v>
      </c>
      <c r="AU31" s="18">
        <v>22992.8</v>
      </c>
      <c r="AV31" s="24">
        <v>114964</v>
      </c>
      <c r="AW31" s="16">
        <f t="shared" si="8"/>
        <v>12292.628795085562</v>
      </c>
      <c r="AX31" s="18">
        <v>61463.14397542781</v>
      </c>
      <c r="AY31" s="24">
        <v>9152</v>
      </c>
      <c r="AZ31" s="25">
        <v>7040</v>
      </c>
      <c r="BA31" s="24">
        <v>6336</v>
      </c>
      <c r="BB31" s="24">
        <v>6336</v>
      </c>
      <c r="BC31" s="24">
        <v>6336</v>
      </c>
      <c r="BD31" s="25">
        <f t="shared" si="9"/>
        <v>35200</v>
      </c>
      <c r="BE31" s="53">
        <v>0.5</v>
      </c>
      <c r="BF31" s="53">
        <v>0.5</v>
      </c>
      <c r="BG31" s="26">
        <v>68</v>
      </c>
      <c r="BH31" s="26">
        <v>68</v>
      </c>
      <c r="BI31" s="26">
        <v>68</v>
      </c>
      <c r="BJ31" s="26">
        <v>68</v>
      </c>
      <c r="BK31" s="26">
        <v>68</v>
      </c>
      <c r="BL31" s="50">
        <v>1574</v>
      </c>
      <c r="BM31" s="41">
        <v>7870</v>
      </c>
    </row>
    <row r="32" spans="1:65" ht="15.75">
      <c r="A32" s="8">
        <v>25</v>
      </c>
      <c r="B32" s="49" t="s">
        <v>58</v>
      </c>
      <c r="C32" s="20">
        <v>100</v>
      </c>
      <c r="D32" s="20">
        <v>80</v>
      </c>
      <c r="E32" s="19">
        <f t="shared" si="0"/>
        <v>146008.8</v>
      </c>
      <c r="F32" s="19">
        <f t="shared" si="1"/>
        <v>146008.8</v>
      </c>
      <c r="G32" s="19">
        <f t="shared" si="2"/>
        <v>146008.8</v>
      </c>
      <c r="H32" s="19">
        <f t="shared" si="3"/>
        <v>146008.8</v>
      </c>
      <c r="I32" s="19">
        <f t="shared" si="4"/>
        <v>146008.8</v>
      </c>
      <c r="J32" s="19">
        <v>730044</v>
      </c>
      <c r="K32" s="50">
        <v>371.104</v>
      </c>
      <c r="L32" s="50">
        <v>1855.52</v>
      </c>
      <c r="M32" s="7">
        <v>3</v>
      </c>
      <c r="N32" s="20">
        <v>60</v>
      </c>
      <c r="O32" s="20" t="s">
        <v>131</v>
      </c>
      <c r="P32" s="20" t="s">
        <v>84</v>
      </c>
      <c r="Q32" s="20" t="s">
        <v>123</v>
      </c>
      <c r="R32" s="20" t="s">
        <v>121</v>
      </c>
      <c r="S32" s="20" t="s">
        <v>122</v>
      </c>
      <c r="T32" s="21" t="s">
        <v>84</v>
      </c>
      <c r="U32" s="21" t="s">
        <v>122</v>
      </c>
      <c r="V32" s="21" t="s">
        <v>119</v>
      </c>
      <c r="W32" s="21" t="s">
        <v>82</v>
      </c>
      <c r="X32" s="20" t="s">
        <v>85</v>
      </c>
      <c r="Y32" s="19">
        <v>331500</v>
      </c>
      <c r="Z32" s="19">
        <v>331500</v>
      </c>
      <c r="AA32" s="19">
        <v>331500</v>
      </c>
      <c r="AB32" s="19">
        <v>331500</v>
      </c>
      <c r="AC32" s="19">
        <f t="shared" si="5"/>
        <v>35837.837801999995</v>
      </c>
      <c r="AD32" s="19">
        <f t="shared" si="6"/>
        <v>53756.756703</v>
      </c>
      <c r="AE32" s="19">
        <f t="shared" si="7"/>
        <v>1415594.594505</v>
      </c>
      <c r="AF32" s="51">
        <v>1</v>
      </c>
      <c r="AG32" s="51">
        <v>1</v>
      </c>
      <c r="AH32" s="51">
        <v>1</v>
      </c>
      <c r="AI32" s="51">
        <v>1</v>
      </c>
      <c r="AJ32" s="51">
        <v>1</v>
      </c>
      <c r="AK32" s="51">
        <v>5</v>
      </c>
      <c r="AL32" s="22">
        <v>324995</v>
      </c>
      <c r="AM32" s="23">
        <v>357494.5</v>
      </c>
      <c r="AN32" s="23">
        <v>393243.95</v>
      </c>
      <c r="AO32" s="23">
        <v>432568.34500000003</v>
      </c>
      <c r="AP32" s="23">
        <v>475825.1795000001</v>
      </c>
      <c r="AQ32" s="19">
        <v>21</v>
      </c>
      <c r="AR32" s="52">
        <v>105</v>
      </c>
      <c r="AS32" s="18">
        <v>6197.6</v>
      </c>
      <c r="AT32" s="18">
        <v>30988</v>
      </c>
      <c r="AU32" s="18">
        <v>41261.8</v>
      </c>
      <c r="AV32" s="24">
        <v>206309</v>
      </c>
      <c r="AW32" s="16">
        <f t="shared" si="8"/>
        <v>21426.970613448582</v>
      </c>
      <c r="AX32" s="18">
        <v>107134.8530672429</v>
      </c>
      <c r="AY32" s="24">
        <v>16198</v>
      </c>
      <c r="AZ32" s="25">
        <v>12460</v>
      </c>
      <c r="BA32" s="24">
        <v>11214</v>
      </c>
      <c r="BB32" s="24">
        <v>11214</v>
      </c>
      <c r="BC32" s="24">
        <v>11214</v>
      </c>
      <c r="BD32" s="25">
        <f t="shared" si="9"/>
        <v>62300</v>
      </c>
      <c r="BE32" s="53">
        <v>0.5</v>
      </c>
      <c r="BF32" s="53">
        <v>0.5</v>
      </c>
      <c r="BG32" s="26">
        <v>64</v>
      </c>
      <c r="BH32" s="26">
        <v>65</v>
      </c>
      <c r="BI32" s="26">
        <v>66</v>
      </c>
      <c r="BJ32" s="26">
        <v>67</v>
      </c>
      <c r="BK32" s="26">
        <v>68</v>
      </c>
      <c r="BL32" s="50">
        <v>2353</v>
      </c>
      <c r="BM32" s="41">
        <v>11765</v>
      </c>
    </row>
    <row r="33" spans="1:65" ht="15.75" customHeight="1">
      <c r="A33" s="8">
        <v>26</v>
      </c>
      <c r="B33" s="49" t="s">
        <v>59</v>
      </c>
      <c r="C33" s="20">
        <v>100</v>
      </c>
      <c r="D33" s="20">
        <v>80</v>
      </c>
      <c r="E33" s="19">
        <f t="shared" si="0"/>
        <v>271600.2</v>
      </c>
      <c r="F33" s="19">
        <f t="shared" si="1"/>
        <v>271600.2</v>
      </c>
      <c r="G33" s="19">
        <f t="shared" si="2"/>
        <v>271600.2</v>
      </c>
      <c r="H33" s="19">
        <f t="shared" si="3"/>
        <v>271600.2</v>
      </c>
      <c r="I33" s="19">
        <f t="shared" si="4"/>
        <v>271600.2</v>
      </c>
      <c r="J33" s="19">
        <v>1358001</v>
      </c>
      <c r="K33" s="50">
        <v>779.104</v>
      </c>
      <c r="L33" s="50">
        <v>3895.52</v>
      </c>
      <c r="M33" s="7">
        <v>1</v>
      </c>
      <c r="N33" s="20">
        <v>60</v>
      </c>
      <c r="O33" s="20" t="s">
        <v>85</v>
      </c>
      <c r="P33" s="20" t="s">
        <v>120</v>
      </c>
      <c r="Q33" s="20" t="s">
        <v>125</v>
      </c>
      <c r="R33" s="20" t="s">
        <v>126</v>
      </c>
      <c r="S33" s="20" t="s">
        <v>83</v>
      </c>
      <c r="T33" s="21" t="s">
        <v>127</v>
      </c>
      <c r="U33" s="21" t="s">
        <v>128</v>
      </c>
      <c r="V33" s="21" t="s">
        <v>129</v>
      </c>
      <c r="W33" s="21" t="s">
        <v>130</v>
      </c>
      <c r="X33" s="20" t="s">
        <v>86</v>
      </c>
      <c r="Y33" s="19">
        <v>431500</v>
      </c>
      <c r="Z33" s="19">
        <v>431500</v>
      </c>
      <c r="AA33" s="19">
        <v>431500</v>
      </c>
      <c r="AB33" s="19">
        <v>431500</v>
      </c>
      <c r="AC33" s="19">
        <f t="shared" si="5"/>
        <v>46648.648602</v>
      </c>
      <c r="AD33" s="19">
        <f t="shared" si="6"/>
        <v>69972.972903</v>
      </c>
      <c r="AE33" s="19">
        <f t="shared" si="7"/>
        <v>1842621.621505</v>
      </c>
      <c r="AF33" s="92" t="s">
        <v>110</v>
      </c>
      <c r="AG33" s="93"/>
      <c r="AH33" s="93"/>
      <c r="AI33" s="93"/>
      <c r="AJ33" s="93"/>
      <c r="AK33" s="94"/>
      <c r="AL33" s="22">
        <v>1455129.36</v>
      </c>
      <c r="AM33" s="23">
        <v>1571539.7088000001</v>
      </c>
      <c r="AN33" s="23">
        <v>1697262.8855040004</v>
      </c>
      <c r="AO33" s="23">
        <v>1833043.9163443204</v>
      </c>
      <c r="AP33" s="23">
        <v>1979687.4296518662</v>
      </c>
      <c r="AQ33" s="19">
        <v>21</v>
      </c>
      <c r="AR33" s="52">
        <v>105</v>
      </c>
      <c r="AS33" s="18">
        <v>19071.4</v>
      </c>
      <c r="AT33" s="18">
        <v>95357</v>
      </c>
      <c r="AU33" s="18">
        <v>105368.8</v>
      </c>
      <c r="AV33" s="24">
        <v>526844</v>
      </c>
      <c r="AW33" s="16">
        <f t="shared" si="8"/>
        <v>46186.07847071854</v>
      </c>
      <c r="AX33" s="18">
        <v>230930.3923535927</v>
      </c>
      <c r="AY33" s="24">
        <v>39130</v>
      </c>
      <c r="AZ33" s="25">
        <v>30100</v>
      </c>
      <c r="BA33" s="24">
        <v>27090</v>
      </c>
      <c r="BB33" s="24">
        <v>27090</v>
      </c>
      <c r="BC33" s="24">
        <v>27090</v>
      </c>
      <c r="BD33" s="25">
        <f t="shared" si="9"/>
        <v>150500</v>
      </c>
      <c r="BE33" s="53">
        <v>0.5</v>
      </c>
      <c r="BF33" s="53">
        <v>0.5</v>
      </c>
      <c r="BG33" s="26">
        <v>68</v>
      </c>
      <c r="BH33" s="26">
        <v>68</v>
      </c>
      <c r="BI33" s="26">
        <v>68</v>
      </c>
      <c r="BJ33" s="26">
        <v>68</v>
      </c>
      <c r="BK33" s="26">
        <v>68</v>
      </c>
      <c r="BL33" s="50">
        <v>7055</v>
      </c>
      <c r="BM33" s="41">
        <v>35275</v>
      </c>
    </row>
    <row r="34" spans="1:65" ht="15.75">
      <c r="A34" s="8">
        <v>27</v>
      </c>
      <c r="B34" s="49" t="s">
        <v>23</v>
      </c>
      <c r="C34" s="20">
        <v>100</v>
      </c>
      <c r="D34" s="20">
        <v>80</v>
      </c>
      <c r="E34" s="19">
        <f t="shared" si="0"/>
        <v>264603.6</v>
      </c>
      <c r="F34" s="19">
        <f t="shared" si="1"/>
        <v>264603.6</v>
      </c>
      <c r="G34" s="19">
        <f t="shared" si="2"/>
        <v>264603.6</v>
      </c>
      <c r="H34" s="19">
        <f t="shared" si="3"/>
        <v>264603.6</v>
      </c>
      <c r="I34" s="19">
        <f t="shared" si="4"/>
        <v>264603.6</v>
      </c>
      <c r="J34" s="19">
        <v>1323018</v>
      </c>
      <c r="K34" s="50">
        <v>1394.81</v>
      </c>
      <c r="L34" s="50">
        <v>6974.05</v>
      </c>
      <c r="M34" s="7">
        <v>3</v>
      </c>
      <c r="N34" s="20">
        <v>60</v>
      </c>
      <c r="O34" s="20" t="s">
        <v>131</v>
      </c>
      <c r="P34" s="20" t="s">
        <v>84</v>
      </c>
      <c r="Q34" s="20" t="s">
        <v>123</v>
      </c>
      <c r="R34" s="20" t="s">
        <v>121</v>
      </c>
      <c r="S34" s="20" t="s">
        <v>122</v>
      </c>
      <c r="T34" s="21" t="s">
        <v>84</v>
      </c>
      <c r="U34" s="21" t="s">
        <v>122</v>
      </c>
      <c r="V34" s="21" t="s">
        <v>119</v>
      </c>
      <c r="W34" s="21" t="s">
        <v>82</v>
      </c>
      <c r="X34" s="20" t="s">
        <v>85</v>
      </c>
      <c r="Y34" s="19">
        <v>379950</v>
      </c>
      <c r="Z34" s="19">
        <v>379950</v>
      </c>
      <c r="AA34" s="19">
        <v>379950</v>
      </c>
      <c r="AB34" s="19">
        <v>379950</v>
      </c>
      <c r="AC34" s="19">
        <f t="shared" si="5"/>
        <v>41075.6756346</v>
      </c>
      <c r="AD34" s="19">
        <f t="shared" si="6"/>
        <v>61613.5134519</v>
      </c>
      <c r="AE34" s="19">
        <f t="shared" si="7"/>
        <v>1622489.1890865</v>
      </c>
      <c r="AF34" s="51">
        <v>1</v>
      </c>
      <c r="AG34" s="51">
        <v>1</v>
      </c>
      <c r="AH34" s="51">
        <v>1</v>
      </c>
      <c r="AI34" s="51">
        <v>1</v>
      </c>
      <c r="AJ34" s="51">
        <v>1</v>
      </c>
      <c r="AK34" s="51">
        <v>5</v>
      </c>
      <c r="AL34" s="22">
        <v>1985837.04</v>
      </c>
      <c r="AM34" s="23">
        <v>2144704.0032</v>
      </c>
      <c r="AN34" s="23">
        <v>2316280.3234560005</v>
      </c>
      <c r="AO34" s="23">
        <v>2501582.7493324806</v>
      </c>
      <c r="AP34" s="23">
        <v>2701709.369279079</v>
      </c>
      <c r="AQ34" s="19">
        <v>21</v>
      </c>
      <c r="AR34" s="52">
        <v>105</v>
      </c>
      <c r="AS34" s="18">
        <v>19176.2</v>
      </c>
      <c r="AT34" s="18">
        <v>95881</v>
      </c>
      <c r="AU34" s="18">
        <v>82991.4</v>
      </c>
      <c r="AV34" s="24">
        <v>414957</v>
      </c>
      <c r="AW34" s="16">
        <f t="shared" si="8"/>
        <v>45692.01370870026</v>
      </c>
      <c r="AX34" s="18">
        <v>228460.0685435013</v>
      </c>
      <c r="AY34" s="24">
        <v>27950</v>
      </c>
      <c r="AZ34" s="25">
        <v>21500</v>
      </c>
      <c r="BA34" s="24">
        <v>19350</v>
      </c>
      <c r="BB34" s="24">
        <v>19350</v>
      </c>
      <c r="BC34" s="24">
        <v>19350</v>
      </c>
      <c r="BD34" s="25">
        <f t="shared" si="9"/>
        <v>107500</v>
      </c>
      <c r="BE34" s="53">
        <v>0.5</v>
      </c>
      <c r="BF34" s="53">
        <v>0.5</v>
      </c>
      <c r="BG34" s="26">
        <v>68</v>
      </c>
      <c r="BH34" s="26">
        <v>68</v>
      </c>
      <c r="BI34" s="26">
        <v>68</v>
      </c>
      <c r="BJ34" s="26">
        <v>68</v>
      </c>
      <c r="BK34" s="26">
        <v>68</v>
      </c>
      <c r="BL34" s="50">
        <v>6785</v>
      </c>
      <c r="BM34" s="41">
        <v>33925</v>
      </c>
    </row>
    <row r="35" spans="1:65" ht="15.75">
      <c r="A35" s="8">
        <v>28</v>
      </c>
      <c r="B35" s="49" t="s">
        <v>24</v>
      </c>
      <c r="C35" s="20">
        <v>100</v>
      </c>
      <c r="D35" s="20">
        <v>80</v>
      </c>
      <c r="E35" s="19">
        <f t="shared" si="0"/>
        <v>163519.2</v>
      </c>
      <c r="F35" s="19">
        <f t="shared" si="1"/>
        <v>163519.2</v>
      </c>
      <c r="G35" s="19">
        <f t="shared" si="2"/>
        <v>163519.2</v>
      </c>
      <c r="H35" s="19">
        <f t="shared" si="3"/>
        <v>163519.2</v>
      </c>
      <c r="I35" s="19">
        <f t="shared" si="4"/>
        <v>163519.2</v>
      </c>
      <c r="J35" s="19">
        <v>817596</v>
      </c>
      <c r="K35" s="50">
        <v>972.308</v>
      </c>
      <c r="L35" s="50">
        <v>4861.54</v>
      </c>
      <c r="M35" s="7">
        <v>3</v>
      </c>
      <c r="N35" s="20">
        <v>60</v>
      </c>
      <c r="O35" s="20" t="s">
        <v>131</v>
      </c>
      <c r="P35" s="20" t="s">
        <v>84</v>
      </c>
      <c r="Q35" s="20" t="s">
        <v>123</v>
      </c>
      <c r="R35" s="20" t="s">
        <v>121</v>
      </c>
      <c r="S35" s="20" t="s">
        <v>122</v>
      </c>
      <c r="T35" s="21" t="s">
        <v>84</v>
      </c>
      <c r="U35" s="21" t="s">
        <v>122</v>
      </c>
      <c r="V35" s="21" t="s">
        <v>119</v>
      </c>
      <c r="W35" s="21" t="s">
        <v>82</v>
      </c>
      <c r="X35" s="20" t="s">
        <v>85</v>
      </c>
      <c r="Y35" s="19">
        <v>339950</v>
      </c>
      <c r="Z35" s="19">
        <v>339950</v>
      </c>
      <c r="AA35" s="19">
        <v>339950</v>
      </c>
      <c r="AB35" s="19">
        <v>339950</v>
      </c>
      <c r="AC35" s="19">
        <f t="shared" si="5"/>
        <v>36751.3513146</v>
      </c>
      <c r="AD35" s="19">
        <f t="shared" si="6"/>
        <v>55127.0269719</v>
      </c>
      <c r="AE35" s="19">
        <f t="shared" si="7"/>
        <v>1451678.3782865</v>
      </c>
      <c r="AF35" s="51">
        <v>1</v>
      </c>
      <c r="AG35" s="51">
        <v>1</v>
      </c>
      <c r="AH35" s="51">
        <v>1</v>
      </c>
      <c r="AI35" s="51">
        <v>1</v>
      </c>
      <c r="AJ35" s="51">
        <v>1</v>
      </c>
      <c r="AK35" s="51">
        <v>5</v>
      </c>
      <c r="AL35" s="22">
        <v>781050.6000000001</v>
      </c>
      <c r="AM35" s="23">
        <v>843534.6480000002</v>
      </c>
      <c r="AN35" s="23">
        <v>911017.4198400002</v>
      </c>
      <c r="AO35" s="23">
        <v>983898.8134272003</v>
      </c>
      <c r="AP35" s="23">
        <v>1062610.7185013765</v>
      </c>
      <c r="AQ35" s="19">
        <v>21</v>
      </c>
      <c r="AR35" s="52">
        <v>105</v>
      </c>
      <c r="AS35" s="18">
        <v>7796.8</v>
      </c>
      <c r="AT35" s="18">
        <v>38984</v>
      </c>
      <c r="AU35" s="18">
        <v>38319.6</v>
      </c>
      <c r="AV35" s="24">
        <v>191598</v>
      </c>
      <c r="AW35" s="16">
        <f t="shared" si="8"/>
        <v>18607.407392932382</v>
      </c>
      <c r="AX35" s="18">
        <v>93037.03696466191</v>
      </c>
      <c r="AY35" s="24">
        <v>12896</v>
      </c>
      <c r="AZ35" s="25">
        <v>9920</v>
      </c>
      <c r="BA35" s="24">
        <v>8928</v>
      </c>
      <c r="BB35" s="24">
        <v>8928</v>
      </c>
      <c r="BC35" s="24">
        <v>8928</v>
      </c>
      <c r="BD35" s="25">
        <f t="shared" si="9"/>
        <v>49600</v>
      </c>
      <c r="BE35" s="53">
        <v>0.5</v>
      </c>
      <c r="BF35" s="53">
        <v>0.5</v>
      </c>
      <c r="BG35" s="26">
        <v>68</v>
      </c>
      <c r="BH35" s="26">
        <v>68</v>
      </c>
      <c r="BI35" s="26">
        <v>68</v>
      </c>
      <c r="BJ35" s="26">
        <v>68</v>
      </c>
      <c r="BK35" s="26">
        <v>68</v>
      </c>
      <c r="BL35" s="50">
        <v>3319</v>
      </c>
      <c r="BM35" s="41">
        <v>16595</v>
      </c>
    </row>
    <row r="36" spans="1:65" ht="15.75">
      <c r="A36" s="8">
        <v>29</v>
      </c>
      <c r="B36" s="49" t="s">
        <v>25</v>
      </c>
      <c r="C36" s="20">
        <v>100</v>
      </c>
      <c r="D36" s="20">
        <v>80</v>
      </c>
      <c r="E36" s="19">
        <f t="shared" si="0"/>
        <v>82616.4</v>
      </c>
      <c r="F36" s="19">
        <f t="shared" si="1"/>
        <v>82616.4</v>
      </c>
      <c r="G36" s="19">
        <f t="shared" si="2"/>
        <v>82616.4</v>
      </c>
      <c r="H36" s="19">
        <f t="shared" si="3"/>
        <v>82616.4</v>
      </c>
      <c r="I36" s="19">
        <f t="shared" si="4"/>
        <v>82616.4</v>
      </c>
      <c r="J36" s="19">
        <v>413082</v>
      </c>
      <c r="K36" s="50">
        <v>552.212</v>
      </c>
      <c r="L36" s="50">
        <v>2761.06</v>
      </c>
      <c r="M36" s="7">
        <v>3</v>
      </c>
      <c r="N36" s="20">
        <v>60</v>
      </c>
      <c r="O36" s="20" t="s">
        <v>131</v>
      </c>
      <c r="P36" s="20" t="s">
        <v>84</v>
      </c>
      <c r="Q36" s="20" t="s">
        <v>123</v>
      </c>
      <c r="R36" s="20" t="s">
        <v>121</v>
      </c>
      <c r="S36" s="20" t="s">
        <v>122</v>
      </c>
      <c r="T36" s="21" t="s">
        <v>84</v>
      </c>
      <c r="U36" s="21" t="s">
        <v>122</v>
      </c>
      <c r="V36" s="21" t="s">
        <v>119</v>
      </c>
      <c r="W36" s="21" t="s">
        <v>82</v>
      </c>
      <c r="X36" s="20" t="s">
        <v>85</v>
      </c>
      <c r="Y36" s="19">
        <v>331500</v>
      </c>
      <c r="Z36" s="19">
        <v>331500</v>
      </c>
      <c r="AA36" s="19">
        <v>331500</v>
      </c>
      <c r="AB36" s="19">
        <v>331500</v>
      </c>
      <c r="AC36" s="19">
        <f t="shared" si="5"/>
        <v>35837.837801999995</v>
      </c>
      <c r="AD36" s="19">
        <f t="shared" si="6"/>
        <v>53756.756703</v>
      </c>
      <c r="AE36" s="19">
        <f t="shared" si="7"/>
        <v>1415594.594505</v>
      </c>
      <c r="AF36" s="51">
        <v>1</v>
      </c>
      <c r="AG36" s="51">
        <v>1</v>
      </c>
      <c r="AH36" s="51">
        <v>1</v>
      </c>
      <c r="AI36" s="51">
        <v>1</v>
      </c>
      <c r="AJ36" s="51">
        <v>1</v>
      </c>
      <c r="AK36" s="51">
        <v>5</v>
      </c>
      <c r="AL36" s="22">
        <v>581522.7000000001</v>
      </c>
      <c r="AM36" s="23">
        <v>639674.9700000001</v>
      </c>
      <c r="AN36" s="23">
        <v>690848.9676000001</v>
      </c>
      <c r="AO36" s="23">
        <v>746116.8850080002</v>
      </c>
      <c r="AP36" s="23">
        <v>805806.2358086403</v>
      </c>
      <c r="AQ36" s="19">
        <v>21</v>
      </c>
      <c r="AR36" s="52">
        <v>105</v>
      </c>
      <c r="AS36" s="18">
        <v>6026.6</v>
      </c>
      <c r="AT36" s="18">
        <v>30133</v>
      </c>
      <c r="AU36" s="18">
        <v>19533.2</v>
      </c>
      <c r="AV36" s="24">
        <v>97666</v>
      </c>
      <c r="AW36" s="16">
        <f t="shared" si="8"/>
        <v>12525.811290050933</v>
      </c>
      <c r="AX36" s="18">
        <v>62629.05645025467</v>
      </c>
      <c r="AY36" s="24">
        <v>11466</v>
      </c>
      <c r="AZ36" s="25">
        <v>8820</v>
      </c>
      <c r="BA36" s="24">
        <v>7938</v>
      </c>
      <c r="BB36" s="24">
        <v>7938</v>
      </c>
      <c r="BC36" s="24">
        <v>7938</v>
      </c>
      <c r="BD36" s="25">
        <f t="shared" si="9"/>
        <v>44100</v>
      </c>
      <c r="BE36" s="53">
        <v>0.5</v>
      </c>
      <c r="BF36" s="53">
        <v>0.5</v>
      </c>
      <c r="BG36" s="26">
        <v>68</v>
      </c>
      <c r="BH36" s="26">
        <v>68</v>
      </c>
      <c r="BI36" s="26">
        <v>68</v>
      </c>
      <c r="BJ36" s="26">
        <v>68</v>
      </c>
      <c r="BK36" s="26">
        <v>68</v>
      </c>
      <c r="BL36" s="50">
        <v>4892</v>
      </c>
      <c r="BM36" s="41">
        <v>24460</v>
      </c>
    </row>
    <row r="37" spans="1:65" ht="15.75">
      <c r="A37" s="8">
        <v>30</v>
      </c>
      <c r="B37" s="49" t="s">
        <v>26</v>
      </c>
      <c r="C37" s="20">
        <v>100</v>
      </c>
      <c r="D37" s="20">
        <v>80</v>
      </c>
      <c r="E37" s="19">
        <f t="shared" si="0"/>
        <v>72365.4</v>
      </c>
      <c r="F37" s="19">
        <f t="shared" si="1"/>
        <v>72365.4</v>
      </c>
      <c r="G37" s="19">
        <f t="shared" si="2"/>
        <v>72365.4</v>
      </c>
      <c r="H37" s="19">
        <f t="shared" si="3"/>
        <v>72365.4</v>
      </c>
      <c r="I37" s="19">
        <f t="shared" si="4"/>
        <v>72365.4</v>
      </c>
      <c r="J37" s="19">
        <v>361827</v>
      </c>
      <c r="K37" s="50">
        <v>980.144</v>
      </c>
      <c r="L37" s="50">
        <v>4900.72</v>
      </c>
      <c r="M37" s="7">
        <v>3</v>
      </c>
      <c r="N37" s="20">
        <v>60</v>
      </c>
      <c r="O37" s="20" t="s">
        <v>131</v>
      </c>
      <c r="P37" s="20" t="s">
        <v>84</v>
      </c>
      <c r="Q37" s="20" t="s">
        <v>123</v>
      </c>
      <c r="R37" s="20" t="s">
        <v>121</v>
      </c>
      <c r="S37" s="20" t="s">
        <v>122</v>
      </c>
      <c r="T37" s="21" t="s">
        <v>84</v>
      </c>
      <c r="U37" s="21" t="s">
        <v>122</v>
      </c>
      <c r="V37" s="21" t="s">
        <v>119</v>
      </c>
      <c r="W37" s="21" t="s">
        <v>82</v>
      </c>
      <c r="X37" s="20" t="s">
        <v>85</v>
      </c>
      <c r="Y37" s="19">
        <v>306500</v>
      </c>
      <c r="Z37" s="19">
        <v>306500</v>
      </c>
      <c r="AA37" s="19">
        <v>306500</v>
      </c>
      <c r="AB37" s="19">
        <v>306500</v>
      </c>
      <c r="AC37" s="19">
        <f t="shared" si="5"/>
        <v>33135.135102</v>
      </c>
      <c r="AD37" s="19">
        <f t="shared" si="6"/>
        <v>49702.702653</v>
      </c>
      <c r="AE37" s="19">
        <f t="shared" si="7"/>
        <v>1308837.837755</v>
      </c>
      <c r="AF37" s="51">
        <v>1</v>
      </c>
      <c r="AG37" s="51">
        <v>1</v>
      </c>
      <c r="AH37" s="51">
        <v>1</v>
      </c>
      <c r="AI37" s="51">
        <v>1</v>
      </c>
      <c r="AJ37" s="51">
        <v>1</v>
      </c>
      <c r="AK37" s="51">
        <v>5</v>
      </c>
      <c r="AL37" s="22">
        <v>444978.60000000003</v>
      </c>
      <c r="AM37" s="23">
        <v>489476.4600000001</v>
      </c>
      <c r="AN37" s="23">
        <v>538424.1060000001</v>
      </c>
      <c r="AO37" s="23">
        <v>592266.5166000002</v>
      </c>
      <c r="AP37" s="23">
        <v>651493.1682600003</v>
      </c>
      <c r="AQ37" s="19">
        <v>21</v>
      </c>
      <c r="AR37" s="52">
        <v>105</v>
      </c>
      <c r="AS37" s="18">
        <v>5130.4</v>
      </c>
      <c r="AT37" s="18">
        <v>25652</v>
      </c>
      <c r="AU37" s="18">
        <v>21407.4</v>
      </c>
      <c r="AV37" s="24">
        <v>107037</v>
      </c>
      <c r="AW37" s="16">
        <f t="shared" si="8"/>
        <v>8851.65880475972</v>
      </c>
      <c r="AX37" s="18">
        <v>44258.2940237986</v>
      </c>
      <c r="AY37" s="24">
        <v>9256</v>
      </c>
      <c r="AZ37" s="25">
        <v>7120</v>
      </c>
      <c r="BA37" s="24">
        <v>6408</v>
      </c>
      <c r="BB37" s="24">
        <v>6408</v>
      </c>
      <c r="BC37" s="24">
        <v>6408</v>
      </c>
      <c r="BD37" s="25">
        <f t="shared" si="9"/>
        <v>35600</v>
      </c>
      <c r="BE37" s="53">
        <v>0.5</v>
      </c>
      <c r="BF37" s="53">
        <v>0.5</v>
      </c>
      <c r="BG37" s="26">
        <v>68</v>
      </c>
      <c r="BH37" s="26">
        <v>68</v>
      </c>
      <c r="BI37" s="26">
        <v>68</v>
      </c>
      <c r="BJ37" s="26">
        <v>68</v>
      </c>
      <c r="BK37" s="26">
        <v>68</v>
      </c>
      <c r="BL37" s="50">
        <v>1956</v>
      </c>
      <c r="BM37" s="41">
        <v>9780</v>
      </c>
    </row>
    <row r="38" spans="1:65" ht="15.75">
      <c r="A38" s="8">
        <v>31</v>
      </c>
      <c r="B38" s="49" t="s">
        <v>60</v>
      </c>
      <c r="C38" s="20">
        <v>100</v>
      </c>
      <c r="D38" s="20">
        <v>80</v>
      </c>
      <c r="E38" s="19">
        <f t="shared" si="0"/>
        <v>143193.6</v>
      </c>
      <c r="F38" s="19">
        <f t="shared" si="1"/>
        <v>143193.6</v>
      </c>
      <c r="G38" s="19">
        <f t="shared" si="2"/>
        <v>143193.6</v>
      </c>
      <c r="H38" s="19">
        <f t="shared" si="3"/>
        <v>143193.6</v>
      </c>
      <c r="I38" s="19">
        <f t="shared" si="4"/>
        <v>143193.6</v>
      </c>
      <c r="J38" s="19">
        <v>715968</v>
      </c>
      <c r="K38" s="50">
        <v>318.36800000000005</v>
      </c>
      <c r="L38" s="50">
        <v>1591.8400000000001</v>
      </c>
      <c r="M38" s="7">
        <v>1</v>
      </c>
      <c r="N38" s="20">
        <v>60</v>
      </c>
      <c r="O38" s="20" t="s">
        <v>85</v>
      </c>
      <c r="P38" s="20" t="s">
        <v>120</v>
      </c>
      <c r="Q38" s="20" t="s">
        <v>125</v>
      </c>
      <c r="R38" s="20" t="s">
        <v>126</v>
      </c>
      <c r="S38" s="20" t="s">
        <v>83</v>
      </c>
      <c r="T38" s="21" t="s">
        <v>127</v>
      </c>
      <c r="U38" s="21" t="s">
        <v>128</v>
      </c>
      <c r="V38" s="21" t="s">
        <v>129</v>
      </c>
      <c r="W38" s="21" t="s">
        <v>130</v>
      </c>
      <c r="X38" s="20" t="s">
        <v>86</v>
      </c>
      <c r="Y38" s="19">
        <v>269950</v>
      </c>
      <c r="Z38" s="19">
        <v>269950</v>
      </c>
      <c r="AA38" s="19">
        <v>269950</v>
      </c>
      <c r="AB38" s="19">
        <v>269950</v>
      </c>
      <c r="AC38" s="19">
        <f t="shared" si="5"/>
        <v>29183.783754599997</v>
      </c>
      <c r="AD38" s="19">
        <f t="shared" si="6"/>
        <v>43775.6756319</v>
      </c>
      <c r="AE38" s="19">
        <f t="shared" si="7"/>
        <v>1152759.4593865</v>
      </c>
      <c r="AF38" s="51">
        <v>1</v>
      </c>
      <c r="AG38" s="51">
        <v>1</v>
      </c>
      <c r="AH38" s="51">
        <v>1</v>
      </c>
      <c r="AI38" s="51">
        <v>1</v>
      </c>
      <c r="AJ38" s="51">
        <v>1</v>
      </c>
      <c r="AK38" s="51">
        <v>5</v>
      </c>
      <c r="AL38" s="22">
        <v>244110.90000000002</v>
      </c>
      <c r="AM38" s="23">
        <v>268521.99000000005</v>
      </c>
      <c r="AN38" s="23">
        <v>295374.1890000001</v>
      </c>
      <c r="AO38" s="23">
        <v>324911.6079000001</v>
      </c>
      <c r="AP38" s="23">
        <v>357402.7686900002</v>
      </c>
      <c r="AQ38" s="19">
        <v>21</v>
      </c>
      <c r="AR38" s="52">
        <v>105</v>
      </c>
      <c r="AS38" s="18">
        <v>9134.8</v>
      </c>
      <c r="AT38" s="18">
        <v>45674</v>
      </c>
      <c r="AU38" s="18">
        <v>30340.2</v>
      </c>
      <c r="AV38" s="24">
        <v>151701</v>
      </c>
      <c r="AW38" s="16">
        <f t="shared" si="8"/>
        <v>18561.497585490986</v>
      </c>
      <c r="AX38" s="18">
        <v>92807.48792745493</v>
      </c>
      <c r="AY38" s="24">
        <v>10764</v>
      </c>
      <c r="AZ38" s="25">
        <v>8280</v>
      </c>
      <c r="BA38" s="24">
        <v>7452</v>
      </c>
      <c r="BB38" s="24">
        <v>7452</v>
      </c>
      <c r="BC38" s="24">
        <v>7452</v>
      </c>
      <c r="BD38" s="25">
        <f t="shared" si="9"/>
        <v>41400</v>
      </c>
      <c r="BE38" s="53">
        <v>0.5</v>
      </c>
      <c r="BF38" s="53">
        <v>0.5</v>
      </c>
      <c r="BG38" s="26">
        <v>68</v>
      </c>
      <c r="BH38" s="26">
        <v>68</v>
      </c>
      <c r="BI38" s="26">
        <v>68</v>
      </c>
      <c r="BJ38" s="26">
        <v>68</v>
      </c>
      <c r="BK38" s="26">
        <v>68</v>
      </c>
      <c r="BL38" s="50">
        <v>2773</v>
      </c>
      <c r="BM38" s="41">
        <v>13865</v>
      </c>
    </row>
    <row r="39" spans="1:65" ht="15.75">
      <c r="A39" s="8">
        <v>32</v>
      </c>
      <c r="B39" s="49" t="s">
        <v>32</v>
      </c>
      <c r="C39" s="20">
        <v>100</v>
      </c>
      <c r="D39" s="20">
        <v>80</v>
      </c>
      <c r="E39" s="19">
        <f t="shared" si="0"/>
        <v>194518.8</v>
      </c>
      <c r="F39" s="19">
        <f t="shared" si="1"/>
        <v>194518.8</v>
      </c>
      <c r="G39" s="19">
        <f t="shared" si="2"/>
        <v>194518.8</v>
      </c>
      <c r="H39" s="19">
        <f t="shared" si="3"/>
        <v>194518.8</v>
      </c>
      <c r="I39" s="19">
        <f t="shared" si="4"/>
        <v>194518.8</v>
      </c>
      <c r="J39" s="19">
        <v>972594</v>
      </c>
      <c r="K39" s="50">
        <v>809.6800000000001</v>
      </c>
      <c r="L39" s="50">
        <v>4048.4</v>
      </c>
      <c r="M39" s="7">
        <v>1</v>
      </c>
      <c r="N39" s="20">
        <v>60</v>
      </c>
      <c r="O39" s="20" t="s">
        <v>85</v>
      </c>
      <c r="P39" s="20" t="s">
        <v>120</v>
      </c>
      <c r="Q39" s="20" t="s">
        <v>125</v>
      </c>
      <c r="R39" s="20" t="s">
        <v>126</v>
      </c>
      <c r="S39" s="20" t="s">
        <v>83</v>
      </c>
      <c r="T39" s="21" t="s">
        <v>127</v>
      </c>
      <c r="U39" s="21" t="s">
        <v>128</v>
      </c>
      <c r="V39" s="21" t="s">
        <v>129</v>
      </c>
      <c r="W39" s="21" t="s">
        <v>130</v>
      </c>
      <c r="X39" s="20" t="s">
        <v>86</v>
      </c>
      <c r="Y39" s="19">
        <v>204700</v>
      </c>
      <c r="Z39" s="19">
        <v>204700</v>
      </c>
      <c r="AA39" s="19">
        <v>204700</v>
      </c>
      <c r="AB39" s="19">
        <v>204700</v>
      </c>
      <c r="AC39" s="19">
        <f t="shared" si="5"/>
        <v>22129.7297076</v>
      </c>
      <c r="AD39" s="19">
        <f t="shared" si="6"/>
        <v>33194.5945614</v>
      </c>
      <c r="AE39" s="19">
        <f t="shared" si="7"/>
        <v>874124.324269</v>
      </c>
      <c r="AF39" s="51">
        <v>1</v>
      </c>
      <c r="AG39" s="51">
        <v>1</v>
      </c>
      <c r="AH39" s="51">
        <v>1</v>
      </c>
      <c r="AI39" s="51">
        <v>1</v>
      </c>
      <c r="AJ39" s="51">
        <v>1</v>
      </c>
      <c r="AK39" s="51">
        <v>5</v>
      </c>
      <c r="AL39" s="22">
        <v>749018.88</v>
      </c>
      <c r="AM39" s="23">
        <v>808940.3904</v>
      </c>
      <c r="AN39" s="23">
        <v>873655.6216320001</v>
      </c>
      <c r="AO39" s="23">
        <v>943548.0713625601</v>
      </c>
      <c r="AP39" s="23">
        <v>1019031.917071565</v>
      </c>
      <c r="AQ39" s="19">
        <v>35</v>
      </c>
      <c r="AR39" s="52">
        <v>175</v>
      </c>
      <c r="AS39" s="18">
        <v>8804.8</v>
      </c>
      <c r="AT39" s="18">
        <v>44024</v>
      </c>
      <c r="AU39" s="18">
        <v>24428.2</v>
      </c>
      <c r="AV39" s="24">
        <v>122141</v>
      </c>
      <c r="AW39" s="16">
        <f t="shared" si="8"/>
        <v>22572.535724828416</v>
      </c>
      <c r="AX39" s="18">
        <v>112862.67862414208</v>
      </c>
      <c r="AY39" s="24">
        <v>5590</v>
      </c>
      <c r="AZ39" s="25">
        <v>4300</v>
      </c>
      <c r="BA39" s="24">
        <v>3870</v>
      </c>
      <c r="BB39" s="24">
        <v>3870</v>
      </c>
      <c r="BC39" s="24">
        <v>3870</v>
      </c>
      <c r="BD39" s="25">
        <f t="shared" si="9"/>
        <v>21500</v>
      </c>
      <c r="BE39" s="53">
        <v>0.5</v>
      </c>
      <c r="BF39" s="53">
        <v>0.5</v>
      </c>
      <c r="BG39" s="26">
        <v>68</v>
      </c>
      <c r="BH39" s="26">
        <v>68</v>
      </c>
      <c r="BI39" s="26">
        <v>68</v>
      </c>
      <c r="BJ39" s="26">
        <v>68</v>
      </c>
      <c r="BK39" s="26">
        <v>68</v>
      </c>
      <c r="BL39" s="50">
        <v>2050</v>
      </c>
      <c r="BM39" s="41">
        <v>10250</v>
      </c>
    </row>
    <row r="40" spans="1:65" ht="15.75">
      <c r="A40" s="8">
        <v>33</v>
      </c>
      <c r="B40" s="49" t="s">
        <v>33</v>
      </c>
      <c r="C40" s="20">
        <v>100</v>
      </c>
      <c r="D40" s="20">
        <v>80</v>
      </c>
      <c r="E40" s="19">
        <f t="shared" si="0"/>
        <v>131758.2</v>
      </c>
      <c r="F40" s="19">
        <f t="shared" si="1"/>
        <v>131758.2</v>
      </c>
      <c r="G40" s="19">
        <f t="shared" si="2"/>
        <v>131758.2</v>
      </c>
      <c r="H40" s="19">
        <f t="shared" si="3"/>
        <v>131758.2</v>
      </c>
      <c r="I40" s="19">
        <f t="shared" si="4"/>
        <v>131758.2</v>
      </c>
      <c r="J40" s="19">
        <v>658791</v>
      </c>
      <c r="K40" s="50">
        <v>600.01</v>
      </c>
      <c r="L40" s="50">
        <v>3000.05</v>
      </c>
      <c r="M40" s="7">
        <v>2</v>
      </c>
      <c r="N40" s="20">
        <v>60</v>
      </c>
      <c r="O40" s="20" t="s">
        <v>84</v>
      </c>
      <c r="P40" s="20" t="s">
        <v>122</v>
      </c>
      <c r="Q40" s="20" t="s">
        <v>124</v>
      </c>
      <c r="R40" s="20" t="s">
        <v>118</v>
      </c>
      <c r="S40" s="20" t="s">
        <v>119</v>
      </c>
      <c r="T40" s="21" t="s">
        <v>119</v>
      </c>
      <c r="U40" s="21" t="s">
        <v>82</v>
      </c>
      <c r="V40" s="21" t="s">
        <v>85</v>
      </c>
      <c r="W40" s="21" t="s">
        <v>120</v>
      </c>
      <c r="X40" s="20" t="s">
        <v>83</v>
      </c>
      <c r="Y40" s="19">
        <v>261950</v>
      </c>
      <c r="Z40" s="19">
        <v>261950</v>
      </c>
      <c r="AA40" s="19">
        <v>261950</v>
      </c>
      <c r="AB40" s="19">
        <v>261950</v>
      </c>
      <c r="AC40" s="19">
        <f t="shared" si="5"/>
        <v>28318.918890599998</v>
      </c>
      <c r="AD40" s="19">
        <f t="shared" si="6"/>
        <v>42478.3783359</v>
      </c>
      <c r="AE40" s="19">
        <f t="shared" si="7"/>
        <v>1118597.2972265</v>
      </c>
      <c r="AF40" s="51">
        <v>1</v>
      </c>
      <c r="AG40" s="51">
        <v>1</v>
      </c>
      <c r="AH40" s="51">
        <v>1</v>
      </c>
      <c r="AI40" s="51">
        <v>1</v>
      </c>
      <c r="AJ40" s="51">
        <v>1</v>
      </c>
      <c r="AK40" s="51">
        <v>5</v>
      </c>
      <c r="AL40" s="22">
        <v>899716.68</v>
      </c>
      <c r="AM40" s="23">
        <v>971694.0144000001</v>
      </c>
      <c r="AN40" s="23">
        <v>1049429.5355520002</v>
      </c>
      <c r="AO40" s="23">
        <v>1133383.8983961602</v>
      </c>
      <c r="AP40" s="23">
        <v>1224054.6102678531</v>
      </c>
      <c r="AQ40" s="19">
        <v>21</v>
      </c>
      <c r="AR40" s="52">
        <v>105</v>
      </c>
      <c r="AS40" s="18">
        <v>9002</v>
      </c>
      <c r="AT40" s="18">
        <v>45010</v>
      </c>
      <c r="AU40" s="18">
        <v>21028</v>
      </c>
      <c r="AV40" s="24">
        <v>105140</v>
      </c>
      <c r="AW40" s="16">
        <f t="shared" si="8"/>
        <v>20323.767344875472</v>
      </c>
      <c r="AX40" s="18">
        <v>101618.83672437737</v>
      </c>
      <c r="AY40" s="24">
        <v>15678</v>
      </c>
      <c r="AZ40" s="25">
        <v>12060</v>
      </c>
      <c r="BA40" s="24">
        <v>10854</v>
      </c>
      <c r="BB40" s="24">
        <v>10854</v>
      </c>
      <c r="BC40" s="24">
        <v>10854</v>
      </c>
      <c r="BD40" s="25">
        <f t="shared" si="9"/>
        <v>60300</v>
      </c>
      <c r="BE40" s="53">
        <v>0.5</v>
      </c>
      <c r="BF40" s="53">
        <v>0.5</v>
      </c>
      <c r="BG40" s="26">
        <v>65.6</v>
      </c>
      <c r="BH40" s="26">
        <v>66.19999999999999</v>
      </c>
      <c r="BI40" s="26">
        <v>66.79999999999998</v>
      </c>
      <c r="BJ40" s="26">
        <v>67.39999999999998</v>
      </c>
      <c r="BK40" s="26">
        <v>68</v>
      </c>
      <c r="BL40" s="50">
        <v>2097</v>
      </c>
      <c r="BM40" s="41">
        <v>10485</v>
      </c>
    </row>
    <row r="41" spans="1:65" ht="15.75">
      <c r="A41" s="8">
        <v>34</v>
      </c>
      <c r="B41" s="49" t="s">
        <v>34</v>
      </c>
      <c r="C41" s="20">
        <v>100</v>
      </c>
      <c r="D41" s="20">
        <v>80</v>
      </c>
      <c r="E41" s="19">
        <f t="shared" si="0"/>
        <v>102650.4</v>
      </c>
      <c r="F41" s="19">
        <f t="shared" si="1"/>
        <v>102650.4</v>
      </c>
      <c r="G41" s="19">
        <f t="shared" si="2"/>
        <v>102650.4</v>
      </c>
      <c r="H41" s="19">
        <f t="shared" si="3"/>
        <v>102650.4</v>
      </c>
      <c r="I41" s="19">
        <f t="shared" si="4"/>
        <v>102650.4</v>
      </c>
      <c r="J41" s="19">
        <v>513252</v>
      </c>
      <c r="K41" s="50">
        <v>454.63</v>
      </c>
      <c r="L41" s="50">
        <v>2273.15</v>
      </c>
      <c r="M41" s="7">
        <v>3</v>
      </c>
      <c r="N41" s="20">
        <v>60</v>
      </c>
      <c r="O41" s="20" t="s">
        <v>131</v>
      </c>
      <c r="P41" s="20" t="s">
        <v>84</v>
      </c>
      <c r="Q41" s="20" t="s">
        <v>123</v>
      </c>
      <c r="R41" s="20" t="s">
        <v>121</v>
      </c>
      <c r="S41" s="20" t="s">
        <v>122</v>
      </c>
      <c r="T41" s="21" t="s">
        <v>84</v>
      </c>
      <c r="U41" s="21" t="s">
        <v>122</v>
      </c>
      <c r="V41" s="21" t="s">
        <v>119</v>
      </c>
      <c r="W41" s="21" t="s">
        <v>82</v>
      </c>
      <c r="X41" s="20" t="s">
        <v>85</v>
      </c>
      <c r="Y41" s="19">
        <v>206700</v>
      </c>
      <c r="Z41" s="19">
        <v>206700</v>
      </c>
      <c r="AA41" s="19">
        <v>206700</v>
      </c>
      <c r="AB41" s="19">
        <v>206700</v>
      </c>
      <c r="AC41" s="19">
        <f t="shared" si="5"/>
        <v>22345.9459236</v>
      </c>
      <c r="AD41" s="19">
        <f t="shared" si="6"/>
        <v>33518.9188854</v>
      </c>
      <c r="AE41" s="19">
        <f t="shared" si="7"/>
        <v>882664.864809</v>
      </c>
      <c r="AF41" s="51">
        <v>1</v>
      </c>
      <c r="AG41" s="51">
        <v>1</v>
      </c>
      <c r="AH41" s="51">
        <v>1</v>
      </c>
      <c r="AI41" s="51">
        <v>1</v>
      </c>
      <c r="AJ41" s="51">
        <v>1</v>
      </c>
      <c r="AK41" s="51">
        <v>5</v>
      </c>
      <c r="AL41" s="22">
        <v>595964.6000000001</v>
      </c>
      <c r="AM41" s="23">
        <v>655561.0600000002</v>
      </c>
      <c r="AN41" s="23">
        <v>708005.9448000003</v>
      </c>
      <c r="AO41" s="23">
        <v>764646.4203840004</v>
      </c>
      <c r="AP41" s="23">
        <v>825818.1340147204</v>
      </c>
      <c r="AQ41" s="19">
        <v>21</v>
      </c>
      <c r="AR41" s="52">
        <v>105</v>
      </c>
      <c r="AS41" s="18">
        <v>6144.2</v>
      </c>
      <c r="AT41" s="18">
        <v>30721</v>
      </c>
      <c r="AU41" s="18">
        <v>22062.2</v>
      </c>
      <c r="AV41" s="24">
        <v>110311</v>
      </c>
      <c r="AW41" s="16">
        <f t="shared" si="8"/>
        <v>16022.69378329423</v>
      </c>
      <c r="AX41" s="18">
        <v>80113.46891647115</v>
      </c>
      <c r="AY41" s="24">
        <v>12922</v>
      </c>
      <c r="AZ41" s="25">
        <v>9940</v>
      </c>
      <c r="BA41" s="24">
        <v>8946</v>
      </c>
      <c r="BB41" s="24">
        <v>8946</v>
      </c>
      <c r="BC41" s="24">
        <v>8946</v>
      </c>
      <c r="BD41" s="25">
        <f t="shared" si="9"/>
        <v>49700</v>
      </c>
      <c r="BE41" s="53">
        <v>0.5</v>
      </c>
      <c r="BF41" s="53">
        <v>0.5</v>
      </c>
      <c r="BG41" s="26">
        <v>64.8</v>
      </c>
      <c r="BH41" s="26">
        <v>65.6</v>
      </c>
      <c r="BI41" s="26">
        <v>66.39999999999999</v>
      </c>
      <c r="BJ41" s="26">
        <v>67.19999999999999</v>
      </c>
      <c r="BK41" s="26">
        <v>68</v>
      </c>
      <c r="BL41" s="50">
        <v>1832</v>
      </c>
      <c r="BM41" s="41">
        <v>9160</v>
      </c>
    </row>
    <row r="42" spans="1:65" ht="15.75">
      <c r="A42" s="8">
        <v>35</v>
      </c>
      <c r="B42" s="49" t="s">
        <v>36</v>
      </c>
      <c r="C42" s="20">
        <v>100</v>
      </c>
      <c r="D42" s="20">
        <v>80</v>
      </c>
      <c r="E42" s="19">
        <f t="shared" si="0"/>
        <v>73906.2</v>
      </c>
      <c r="F42" s="19">
        <f t="shared" si="1"/>
        <v>73906.2</v>
      </c>
      <c r="G42" s="19">
        <f t="shared" si="2"/>
        <v>73906.2</v>
      </c>
      <c r="H42" s="19">
        <f t="shared" si="3"/>
        <v>73906.2</v>
      </c>
      <c r="I42" s="19">
        <f t="shared" si="4"/>
        <v>73906.2</v>
      </c>
      <c r="J42" s="19">
        <v>369531</v>
      </c>
      <c r="K42" s="50">
        <v>135.608</v>
      </c>
      <c r="L42" s="50">
        <v>678.04</v>
      </c>
      <c r="M42" s="7">
        <v>3</v>
      </c>
      <c r="N42" s="20">
        <v>60</v>
      </c>
      <c r="O42" s="20" t="s">
        <v>131</v>
      </c>
      <c r="P42" s="20" t="s">
        <v>84</v>
      </c>
      <c r="Q42" s="20" t="s">
        <v>123</v>
      </c>
      <c r="R42" s="20" t="s">
        <v>121</v>
      </c>
      <c r="S42" s="20" t="s">
        <v>122</v>
      </c>
      <c r="T42" s="21" t="s">
        <v>84</v>
      </c>
      <c r="U42" s="21" t="s">
        <v>122</v>
      </c>
      <c r="V42" s="21" t="s">
        <v>119</v>
      </c>
      <c r="W42" s="21" t="s">
        <v>82</v>
      </c>
      <c r="X42" s="20" t="s">
        <v>85</v>
      </c>
      <c r="Y42" s="19">
        <v>229950</v>
      </c>
      <c r="Z42" s="19">
        <v>229950</v>
      </c>
      <c r="AA42" s="19">
        <v>229950</v>
      </c>
      <c r="AB42" s="19">
        <v>229950</v>
      </c>
      <c r="AC42" s="19">
        <f t="shared" si="5"/>
        <v>24859.459434599998</v>
      </c>
      <c r="AD42" s="19">
        <f t="shared" si="6"/>
        <v>37289.1891519</v>
      </c>
      <c r="AE42" s="19">
        <f t="shared" si="7"/>
        <v>981948.6485865</v>
      </c>
      <c r="AF42" s="51">
        <v>1</v>
      </c>
      <c r="AG42" s="51">
        <v>1</v>
      </c>
      <c r="AH42" s="51">
        <v>1</v>
      </c>
      <c r="AI42" s="51">
        <v>1</v>
      </c>
      <c r="AJ42" s="51">
        <v>1</v>
      </c>
      <c r="AK42" s="51">
        <v>5</v>
      </c>
      <c r="AL42" s="22">
        <v>295115.7</v>
      </c>
      <c r="AM42" s="23">
        <v>324627.27</v>
      </c>
      <c r="AN42" s="23">
        <v>357089.99700000003</v>
      </c>
      <c r="AO42" s="23">
        <v>392798.9967000001</v>
      </c>
      <c r="AP42" s="23">
        <v>432078.8963700001</v>
      </c>
      <c r="AQ42" s="19">
        <v>21</v>
      </c>
      <c r="AR42" s="52">
        <v>105</v>
      </c>
      <c r="AS42" s="18">
        <v>3355.6</v>
      </c>
      <c r="AT42" s="18">
        <v>16778</v>
      </c>
      <c r="AU42" s="18">
        <v>19296</v>
      </c>
      <c r="AV42" s="24">
        <v>96480</v>
      </c>
      <c r="AW42" s="16">
        <f t="shared" si="8"/>
        <v>11225.460878163383</v>
      </c>
      <c r="AX42" s="18">
        <v>56127.30439081691</v>
      </c>
      <c r="AY42" s="24">
        <v>8996</v>
      </c>
      <c r="AZ42" s="25">
        <v>6920</v>
      </c>
      <c r="BA42" s="24">
        <v>6228</v>
      </c>
      <c r="BB42" s="24">
        <v>6228</v>
      </c>
      <c r="BC42" s="24">
        <v>6228</v>
      </c>
      <c r="BD42" s="25">
        <f t="shared" si="9"/>
        <v>34600</v>
      </c>
      <c r="BE42" s="53">
        <v>0.5</v>
      </c>
      <c r="BF42" s="53">
        <v>0.5</v>
      </c>
      <c r="BG42" s="26">
        <v>61.6</v>
      </c>
      <c r="BH42" s="26">
        <v>63.2</v>
      </c>
      <c r="BI42" s="26">
        <v>64.8</v>
      </c>
      <c r="BJ42" s="26">
        <v>66.39999999999999</v>
      </c>
      <c r="BK42" s="26">
        <v>68</v>
      </c>
      <c r="BL42" s="50">
        <v>2016</v>
      </c>
      <c r="BM42" s="41">
        <v>10080</v>
      </c>
    </row>
    <row r="43" spans="1:65" ht="15.75">
      <c r="A43" s="8">
        <v>36</v>
      </c>
      <c r="B43" s="49" t="s">
        <v>61</v>
      </c>
      <c r="C43" s="20">
        <v>100</v>
      </c>
      <c r="D43" s="20">
        <v>80</v>
      </c>
      <c r="E43" s="19">
        <f t="shared" si="0"/>
        <v>120695.4</v>
      </c>
      <c r="F43" s="19">
        <f t="shared" si="1"/>
        <v>120695.4</v>
      </c>
      <c r="G43" s="19">
        <f t="shared" si="2"/>
        <v>120695.4</v>
      </c>
      <c r="H43" s="19">
        <f t="shared" si="3"/>
        <v>120695.4</v>
      </c>
      <c r="I43" s="19">
        <f t="shared" si="4"/>
        <v>120695.4</v>
      </c>
      <c r="J43" s="19">
        <v>603477</v>
      </c>
      <c r="K43" s="50">
        <v>248.78400000000002</v>
      </c>
      <c r="L43" s="50">
        <v>1243.92</v>
      </c>
      <c r="M43" s="7">
        <v>2</v>
      </c>
      <c r="N43" s="20">
        <v>60</v>
      </c>
      <c r="O43" s="20" t="s">
        <v>84</v>
      </c>
      <c r="P43" s="20" t="s">
        <v>122</v>
      </c>
      <c r="Q43" s="20" t="s">
        <v>124</v>
      </c>
      <c r="R43" s="20" t="s">
        <v>118</v>
      </c>
      <c r="S43" s="20" t="s">
        <v>119</v>
      </c>
      <c r="T43" s="21" t="s">
        <v>119</v>
      </c>
      <c r="U43" s="21" t="s">
        <v>82</v>
      </c>
      <c r="V43" s="21" t="s">
        <v>85</v>
      </c>
      <c r="W43" s="21" t="s">
        <v>120</v>
      </c>
      <c r="X43" s="20" t="s">
        <v>83</v>
      </c>
      <c r="Y43" s="19">
        <v>211500</v>
      </c>
      <c r="Z43" s="19">
        <v>211500</v>
      </c>
      <c r="AA43" s="19">
        <v>211500</v>
      </c>
      <c r="AB43" s="19">
        <v>211500</v>
      </c>
      <c r="AC43" s="19">
        <f t="shared" si="5"/>
        <v>22864.864842</v>
      </c>
      <c r="AD43" s="19">
        <f t="shared" si="6"/>
        <v>34297.297263</v>
      </c>
      <c r="AE43" s="19">
        <f t="shared" si="7"/>
        <v>903162.162105</v>
      </c>
      <c r="AF43" s="51">
        <v>1</v>
      </c>
      <c r="AG43" s="51">
        <v>1</v>
      </c>
      <c r="AH43" s="51">
        <v>1</v>
      </c>
      <c r="AI43" s="51">
        <v>1</v>
      </c>
      <c r="AJ43" s="51">
        <v>1</v>
      </c>
      <c r="AK43" s="51">
        <v>5</v>
      </c>
      <c r="AL43" s="22">
        <v>293903.5</v>
      </c>
      <c r="AM43" s="23">
        <v>323293.85000000003</v>
      </c>
      <c r="AN43" s="23">
        <v>355623.23500000004</v>
      </c>
      <c r="AO43" s="23">
        <v>391185.5585000001</v>
      </c>
      <c r="AP43" s="23">
        <v>430304.11435000016</v>
      </c>
      <c r="AQ43" s="19">
        <v>21</v>
      </c>
      <c r="AR43" s="52">
        <v>105</v>
      </c>
      <c r="AS43" s="18">
        <v>8184</v>
      </c>
      <c r="AT43" s="18">
        <v>40920</v>
      </c>
      <c r="AU43" s="18">
        <v>25728</v>
      </c>
      <c r="AV43" s="24">
        <v>128640</v>
      </c>
      <c r="AW43" s="16">
        <f t="shared" si="8"/>
        <v>17691.04934626462</v>
      </c>
      <c r="AX43" s="18">
        <v>88455.24673132309</v>
      </c>
      <c r="AY43" s="24">
        <v>9646</v>
      </c>
      <c r="AZ43" s="25">
        <v>7420</v>
      </c>
      <c r="BA43" s="24">
        <v>6678</v>
      </c>
      <c r="BB43" s="24">
        <v>6678</v>
      </c>
      <c r="BC43" s="24">
        <v>6678</v>
      </c>
      <c r="BD43" s="25">
        <f t="shared" si="9"/>
        <v>37100</v>
      </c>
      <c r="BE43" s="53">
        <v>0.5</v>
      </c>
      <c r="BF43" s="53">
        <v>0.5</v>
      </c>
      <c r="BG43" s="26">
        <v>68</v>
      </c>
      <c r="BH43" s="26">
        <v>68</v>
      </c>
      <c r="BI43" s="26">
        <v>68</v>
      </c>
      <c r="BJ43" s="26">
        <v>68</v>
      </c>
      <c r="BK43" s="26">
        <v>68</v>
      </c>
      <c r="BL43" s="50">
        <v>2628</v>
      </c>
      <c r="BM43" s="41">
        <v>13140</v>
      </c>
    </row>
    <row r="44" spans="1:65" ht="15.75">
      <c r="A44" s="8">
        <v>37</v>
      </c>
      <c r="B44" s="49" t="s">
        <v>37</v>
      </c>
      <c r="C44" s="20">
        <v>100</v>
      </c>
      <c r="D44" s="20">
        <v>80</v>
      </c>
      <c r="E44" s="19">
        <f t="shared" si="0"/>
        <v>42480</v>
      </c>
      <c r="F44" s="19">
        <f t="shared" si="1"/>
        <v>42480</v>
      </c>
      <c r="G44" s="19">
        <f t="shared" si="2"/>
        <v>42480</v>
      </c>
      <c r="H44" s="19">
        <f t="shared" si="3"/>
        <v>42480</v>
      </c>
      <c r="I44" s="19">
        <f t="shared" si="4"/>
        <v>42480</v>
      </c>
      <c r="J44" s="19">
        <v>212400</v>
      </c>
      <c r="K44" s="50">
        <v>91.19000000000001</v>
      </c>
      <c r="L44" s="50">
        <v>455.95000000000005</v>
      </c>
      <c r="M44" s="7">
        <v>3</v>
      </c>
      <c r="N44" s="20">
        <v>60</v>
      </c>
      <c r="O44" s="20" t="s">
        <v>131</v>
      </c>
      <c r="P44" s="20" t="s">
        <v>84</v>
      </c>
      <c r="Q44" s="20" t="s">
        <v>123</v>
      </c>
      <c r="R44" s="20" t="s">
        <v>121</v>
      </c>
      <c r="S44" s="20" t="s">
        <v>122</v>
      </c>
      <c r="T44" s="21" t="s">
        <v>84</v>
      </c>
      <c r="U44" s="21" t="s">
        <v>122</v>
      </c>
      <c r="V44" s="21" t="s">
        <v>119</v>
      </c>
      <c r="W44" s="21" t="s">
        <v>82</v>
      </c>
      <c r="X44" s="20" t="s">
        <v>85</v>
      </c>
      <c r="Y44" s="19">
        <v>211500</v>
      </c>
      <c r="Z44" s="19">
        <v>211500</v>
      </c>
      <c r="AA44" s="19">
        <v>211500</v>
      </c>
      <c r="AB44" s="19">
        <v>211500</v>
      </c>
      <c r="AC44" s="19">
        <f t="shared" si="5"/>
        <v>22864.864842</v>
      </c>
      <c r="AD44" s="19">
        <f t="shared" si="6"/>
        <v>34297.297263</v>
      </c>
      <c r="AE44" s="19">
        <f t="shared" si="7"/>
        <v>903162.162105</v>
      </c>
      <c r="AF44" s="51">
        <v>1</v>
      </c>
      <c r="AG44" s="51">
        <v>1</v>
      </c>
      <c r="AH44" s="51">
        <v>1</v>
      </c>
      <c r="AI44" s="51">
        <v>1</v>
      </c>
      <c r="AJ44" s="51">
        <v>1</v>
      </c>
      <c r="AK44" s="51">
        <v>5</v>
      </c>
      <c r="AL44" s="22">
        <v>566128.2000000001</v>
      </c>
      <c r="AM44" s="23">
        <v>622741.0200000001</v>
      </c>
      <c r="AN44" s="23">
        <v>672560.3016000002</v>
      </c>
      <c r="AO44" s="23">
        <v>726365.1257280003</v>
      </c>
      <c r="AP44" s="23">
        <v>784474.3357862404</v>
      </c>
      <c r="AQ44" s="19">
        <v>21</v>
      </c>
      <c r="AR44" s="52">
        <v>105</v>
      </c>
      <c r="AS44" s="18">
        <v>7056.8</v>
      </c>
      <c r="AT44" s="18">
        <v>35284</v>
      </c>
      <c r="AU44" s="18">
        <v>17942.2</v>
      </c>
      <c r="AV44" s="24">
        <v>89711</v>
      </c>
      <c r="AW44" s="16">
        <f t="shared" si="8"/>
        <v>7876.695221777101</v>
      </c>
      <c r="AX44" s="18">
        <v>39383.47610888551</v>
      </c>
      <c r="AY44" s="24">
        <v>7462</v>
      </c>
      <c r="AZ44" s="25">
        <v>5740</v>
      </c>
      <c r="BA44" s="24">
        <v>5166</v>
      </c>
      <c r="BB44" s="24">
        <v>5166</v>
      </c>
      <c r="BC44" s="24">
        <v>5166</v>
      </c>
      <c r="BD44" s="25">
        <f t="shared" si="9"/>
        <v>28700</v>
      </c>
      <c r="BE44" s="53">
        <v>0.5</v>
      </c>
      <c r="BF44" s="53">
        <v>0.5</v>
      </c>
      <c r="BG44" s="26">
        <v>60</v>
      </c>
      <c r="BH44" s="26">
        <v>62</v>
      </c>
      <c r="BI44" s="26">
        <v>64</v>
      </c>
      <c r="BJ44" s="26">
        <v>66</v>
      </c>
      <c r="BK44" s="26">
        <v>68</v>
      </c>
      <c r="BL44" s="50">
        <v>890</v>
      </c>
      <c r="BM44" s="41">
        <v>4450</v>
      </c>
    </row>
    <row r="45" spans="1:65" ht="15.75">
      <c r="A45" s="8">
        <v>38</v>
      </c>
      <c r="B45" s="49" t="s">
        <v>35</v>
      </c>
      <c r="C45" s="20">
        <v>100</v>
      </c>
      <c r="D45" s="20">
        <v>80</v>
      </c>
      <c r="E45" s="19">
        <f t="shared" si="0"/>
        <v>109940.4</v>
      </c>
      <c r="F45" s="19">
        <f t="shared" si="1"/>
        <v>109940.4</v>
      </c>
      <c r="G45" s="19">
        <f t="shared" si="2"/>
        <v>109940.4</v>
      </c>
      <c r="H45" s="19">
        <f t="shared" si="3"/>
        <v>109940.4</v>
      </c>
      <c r="I45" s="19">
        <f t="shared" si="4"/>
        <v>109940.4</v>
      </c>
      <c r="J45" s="19">
        <v>549702</v>
      </c>
      <c r="K45" s="50">
        <v>292.36</v>
      </c>
      <c r="L45" s="50">
        <v>1461.8</v>
      </c>
      <c r="M45" s="7">
        <v>2</v>
      </c>
      <c r="N45" s="20">
        <v>60</v>
      </c>
      <c r="O45" s="20" t="s">
        <v>84</v>
      </c>
      <c r="P45" s="20" t="s">
        <v>122</v>
      </c>
      <c r="Q45" s="20" t="s">
        <v>124</v>
      </c>
      <c r="R45" s="20" t="s">
        <v>118</v>
      </c>
      <c r="S45" s="20" t="s">
        <v>119</v>
      </c>
      <c r="T45" s="21" t="s">
        <v>119</v>
      </c>
      <c r="U45" s="21" t="s">
        <v>82</v>
      </c>
      <c r="V45" s="21" t="s">
        <v>85</v>
      </c>
      <c r="W45" s="21" t="s">
        <v>120</v>
      </c>
      <c r="X45" s="20" t="s">
        <v>83</v>
      </c>
      <c r="Y45" s="19">
        <v>206700</v>
      </c>
      <c r="Z45" s="19">
        <v>206700</v>
      </c>
      <c r="AA45" s="19">
        <v>206700</v>
      </c>
      <c r="AB45" s="19">
        <v>206700</v>
      </c>
      <c r="AC45" s="19">
        <f t="shared" si="5"/>
        <v>22345.9459236</v>
      </c>
      <c r="AD45" s="19">
        <f t="shared" si="6"/>
        <v>33518.9188854</v>
      </c>
      <c r="AE45" s="19">
        <f t="shared" si="7"/>
        <v>882664.864809</v>
      </c>
      <c r="AF45" s="51">
        <v>1</v>
      </c>
      <c r="AG45" s="51">
        <v>1</v>
      </c>
      <c r="AH45" s="51">
        <v>1</v>
      </c>
      <c r="AI45" s="51">
        <v>1</v>
      </c>
      <c r="AJ45" s="51">
        <v>1</v>
      </c>
      <c r="AK45" s="51">
        <v>5</v>
      </c>
      <c r="AL45" s="22">
        <v>494522.60000000003</v>
      </c>
      <c r="AM45" s="23">
        <v>543974.8600000001</v>
      </c>
      <c r="AN45" s="23">
        <v>598372.3460000001</v>
      </c>
      <c r="AO45" s="23">
        <v>658209.5806000002</v>
      </c>
      <c r="AP45" s="23">
        <v>710866.3470480003</v>
      </c>
      <c r="AQ45" s="19">
        <v>21</v>
      </c>
      <c r="AR45" s="52">
        <v>105</v>
      </c>
      <c r="AS45" s="18">
        <v>5113.8</v>
      </c>
      <c r="AT45" s="18">
        <v>25569</v>
      </c>
      <c r="AU45" s="18">
        <v>37453</v>
      </c>
      <c r="AV45" s="24">
        <v>187265</v>
      </c>
      <c r="AW45" s="16">
        <f t="shared" si="8"/>
        <v>18126.12385291128</v>
      </c>
      <c r="AX45" s="18">
        <v>90630.6192645564</v>
      </c>
      <c r="AY45" s="24">
        <v>12246</v>
      </c>
      <c r="AZ45" s="25">
        <v>9420</v>
      </c>
      <c r="BA45" s="24">
        <v>8478</v>
      </c>
      <c r="BB45" s="24">
        <v>8478</v>
      </c>
      <c r="BC45" s="24">
        <v>8478</v>
      </c>
      <c r="BD45" s="25">
        <f t="shared" si="9"/>
        <v>47100</v>
      </c>
      <c r="BE45" s="53">
        <v>0.5</v>
      </c>
      <c r="BF45" s="53">
        <v>0.5</v>
      </c>
      <c r="BG45" s="26">
        <v>68</v>
      </c>
      <c r="BH45" s="26">
        <v>68</v>
      </c>
      <c r="BI45" s="26">
        <v>68</v>
      </c>
      <c r="BJ45" s="26">
        <v>68</v>
      </c>
      <c r="BK45" s="26">
        <v>68</v>
      </c>
      <c r="BL45" s="50">
        <v>2554</v>
      </c>
      <c r="BM45" s="41">
        <v>12770</v>
      </c>
    </row>
    <row r="46" spans="1:65" ht="15.75">
      <c r="A46" s="8">
        <v>39</v>
      </c>
      <c r="B46" s="49" t="s">
        <v>27</v>
      </c>
      <c r="C46" s="20">
        <v>100</v>
      </c>
      <c r="D46" s="20">
        <v>80</v>
      </c>
      <c r="E46" s="19">
        <f t="shared" si="0"/>
        <v>168638.4</v>
      </c>
      <c r="F46" s="19">
        <f t="shared" si="1"/>
        <v>168638.4</v>
      </c>
      <c r="G46" s="19">
        <f t="shared" si="2"/>
        <v>168638.4</v>
      </c>
      <c r="H46" s="19">
        <f t="shared" si="3"/>
        <v>168638.4</v>
      </c>
      <c r="I46" s="19">
        <f t="shared" si="4"/>
        <v>168638.4</v>
      </c>
      <c r="J46" s="19">
        <v>843192</v>
      </c>
      <c r="K46" s="50">
        <v>449.84800000000007</v>
      </c>
      <c r="L46" s="50">
        <v>2249.2400000000002</v>
      </c>
      <c r="M46" s="7">
        <v>2</v>
      </c>
      <c r="N46" s="20">
        <v>60</v>
      </c>
      <c r="O46" s="20" t="s">
        <v>84</v>
      </c>
      <c r="P46" s="20" t="s">
        <v>122</v>
      </c>
      <c r="Q46" s="20" t="s">
        <v>124</v>
      </c>
      <c r="R46" s="20" t="s">
        <v>118</v>
      </c>
      <c r="S46" s="20" t="s">
        <v>119</v>
      </c>
      <c r="T46" s="21" t="s">
        <v>119</v>
      </c>
      <c r="U46" s="21" t="s">
        <v>82</v>
      </c>
      <c r="V46" s="21" t="s">
        <v>85</v>
      </c>
      <c r="W46" s="21" t="s">
        <v>120</v>
      </c>
      <c r="X46" s="20" t="s">
        <v>83</v>
      </c>
      <c r="Y46" s="19">
        <v>329950</v>
      </c>
      <c r="Z46" s="19">
        <v>329950</v>
      </c>
      <c r="AA46" s="19">
        <v>329950</v>
      </c>
      <c r="AB46" s="19">
        <v>329950</v>
      </c>
      <c r="AC46" s="19">
        <f t="shared" si="5"/>
        <v>35670.2702346</v>
      </c>
      <c r="AD46" s="19">
        <f t="shared" si="6"/>
        <v>53505.4053519</v>
      </c>
      <c r="AE46" s="19">
        <f t="shared" si="7"/>
        <v>1408975.6755865</v>
      </c>
      <c r="AF46" s="51">
        <v>1</v>
      </c>
      <c r="AG46" s="51">
        <v>1</v>
      </c>
      <c r="AH46" s="51">
        <v>1</v>
      </c>
      <c r="AI46" s="51">
        <v>1</v>
      </c>
      <c r="AJ46" s="51">
        <v>1</v>
      </c>
      <c r="AK46" s="51">
        <v>5</v>
      </c>
      <c r="AL46" s="22">
        <v>1179189.36</v>
      </c>
      <c r="AM46" s="23">
        <v>1273524.5088000002</v>
      </c>
      <c r="AN46" s="23">
        <v>1375406.4695040004</v>
      </c>
      <c r="AO46" s="23">
        <v>1485438.9870643206</v>
      </c>
      <c r="AP46" s="23">
        <v>1604274.1060294663</v>
      </c>
      <c r="AQ46" s="19">
        <v>21</v>
      </c>
      <c r="AR46" s="52">
        <v>105</v>
      </c>
      <c r="AS46" s="18">
        <v>6102.4</v>
      </c>
      <c r="AT46" s="18">
        <v>30512</v>
      </c>
      <c r="AU46" s="18">
        <v>32028</v>
      </c>
      <c r="AV46" s="24">
        <v>160140</v>
      </c>
      <c r="AW46" s="16">
        <f t="shared" si="8"/>
        <v>27406.78715253304</v>
      </c>
      <c r="AX46" s="18">
        <v>137033.9357626652</v>
      </c>
      <c r="AY46" s="24">
        <v>19604</v>
      </c>
      <c r="AZ46" s="25">
        <v>15080</v>
      </c>
      <c r="BA46" s="24">
        <v>13572</v>
      </c>
      <c r="BB46" s="24">
        <v>13572</v>
      </c>
      <c r="BC46" s="24">
        <v>13572</v>
      </c>
      <c r="BD46" s="25">
        <f t="shared" si="9"/>
        <v>75400</v>
      </c>
      <c r="BE46" s="53">
        <v>0.5</v>
      </c>
      <c r="BF46" s="53">
        <v>0.5</v>
      </c>
      <c r="BG46" s="26">
        <v>65.6</v>
      </c>
      <c r="BH46" s="26">
        <v>66.19999999999999</v>
      </c>
      <c r="BI46" s="26">
        <v>66.79999999999998</v>
      </c>
      <c r="BJ46" s="26">
        <v>67.39999999999998</v>
      </c>
      <c r="BK46" s="26">
        <v>68</v>
      </c>
      <c r="BL46" s="50">
        <v>6461</v>
      </c>
      <c r="BM46" s="41">
        <v>32305</v>
      </c>
    </row>
    <row r="47" spans="1:65" ht="15.75">
      <c r="A47" s="8">
        <v>40</v>
      </c>
      <c r="B47" s="49" t="s">
        <v>28</v>
      </c>
      <c r="C47" s="20">
        <v>100</v>
      </c>
      <c r="D47" s="20">
        <v>80</v>
      </c>
      <c r="E47" s="19">
        <f t="shared" si="0"/>
        <v>56125.8</v>
      </c>
      <c r="F47" s="19">
        <f t="shared" si="1"/>
        <v>56125.8</v>
      </c>
      <c r="G47" s="19">
        <f t="shared" si="2"/>
        <v>56125.8</v>
      </c>
      <c r="H47" s="19">
        <f t="shared" si="3"/>
        <v>56125.8</v>
      </c>
      <c r="I47" s="19">
        <f t="shared" si="4"/>
        <v>56125.8</v>
      </c>
      <c r="J47" s="19">
        <v>280629</v>
      </c>
      <c r="K47" s="50">
        <v>228.23600000000002</v>
      </c>
      <c r="L47" s="50">
        <v>1141.18</v>
      </c>
      <c r="M47" s="7">
        <v>3</v>
      </c>
      <c r="N47" s="20">
        <v>60</v>
      </c>
      <c r="O47" s="20" t="s">
        <v>131</v>
      </c>
      <c r="P47" s="20" t="s">
        <v>84</v>
      </c>
      <c r="Q47" s="20" t="s">
        <v>123</v>
      </c>
      <c r="R47" s="20" t="s">
        <v>121</v>
      </c>
      <c r="S47" s="20" t="s">
        <v>122</v>
      </c>
      <c r="T47" s="21" t="s">
        <v>84</v>
      </c>
      <c r="U47" s="21" t="s">
        <v>122</v>
      </c>
      <c r="V47" s="21" t="s">
        <v>119</v>
      </c>
      <c r="W47" s="21" t="s">
        <v>82</v>
      </c>
      <c r="X47" s="20" t="s">
        <v>85</v>
      </c>
      <c r="Y47" s="19">
        <v>274950</v>
      </c>
      <c r="Z47" s="19">
        <v>274950</v>
      </c>
      <c r="AA47" s="19">
        <v>274950</v>
      </c>
      <c r="AB47" s="19">
        <v>274950</v>
      </c>
      <c r="AC47" s="19">
        <f t="shared" si="5"/>
        <v>29724.3242946</v>
      </c>
      <c r="AD47" s="19">
        <f t="shared" si="6"/>
        <v>44586.4864419</v>
      </c>
      <c r="AE47" s="19">
        <f t="shared" si="7"/>
        <v>1174110.8107365</v>
      </c>
      <c r="AF47" s="51">
        <v>1</v>
      </c>
      <c r="AG47" s="51">
        <v>1</v>
      </c>
      <c r="AH47" s="51">
        <v>1</v>
      </c>
      <c r="AI47" s="51">
        <v>1</v>
      </c>
      <c r="AJ47" s="51">
        <v>1</v>
      </c>
      <c r="AK47" s="51">
        <v>5</v>
      </c>
      <c r="AL47" s="22">
        <v>836658.7200000001</v>
      </c>
      <c r="AM47" s="23">
        <v>903591.4176000002</v>
      </c>
      <c r="AN47" s="23">
        <v>975878.7310080002</v>
      </c>
      <c r="AO47" s="23">
        <v>1053949.0294886404</v>
      </c>
      <c r="AP47" s="23">
        <v>1138264.9518477316</v>
      </c>
      <c r="AQ47" s="19">
        <v>21</v>
      </c>
      <c r="AR47" s="52">
        <v>105</v>
      </c>
      <c r="AS47" s="18">
        <v>2020.9526</v>
      </c>
      <c r="AT47" s="18">
        <v>10104.763</v>
      </c>
      <c r="AU47" s="18">
        <v>13493.0736</v>
      </c>
      <c r="AV47" s="24">
        <v>67465.368</v>
      </c>
      <c r="AW47" s="16">
        <f t="shared" si="8"/>
        <v>9012.68510329951</v>
      </c>
      <c r="AX47" s="18">
        <v>45063.42551649755</v>
      </c>
      <c r="AY47" s="24">
        <v>7540</v>
      </c>
      <c r="AZ47" s="25">
        <v>5800</v>
      </c>
      <c r="BA47" s="24">
        <v>5220</v>
      </c>
      <c r="BB47" s="24">
        <v>5220</v>
      </c>
      <c r="BC47" s="24">
        <v>5220</v>
      </c>
      <c r="BD47" s="25">
        <f t="shared" si="9"/>
        <v>29000</v>
      </c>
      <c r="BE47" s="53">
        <v>0.5</v>
      </c>
      <c r="BF47" s="53">
        <v>0.5</v>
      </c>
      <c r="BG47" s="26">
        <v>63.2</v>
      </c>
      <c r="BH47" s="26">
        <v>64.4</v>
      </c>
      <c r="BI47" s="26">
        <v>65.60000000000001</v>
      </c>
      <c r="BJ47" s="26">
        <v>66.80000000000001</v>
      </c>
      <c r="BK47" s="26">
        <v>68</v>
      </c>
      <c r="BL47" s="50">
        <v>2467</v>
      </c>
      <c r="BM47" s="41">
        <v>12335</v>
      </c>
    </row>
    <row r="48" spans="1:65" ht="15.75">
      <c r="A48" s="8">
        <v>41</v>
      </c>
      <c r="B48" s="49" t="s">
        <v>31</v>
      </c>
      <c r="C48" s="20">
        <v>100</v>
      </c>
      <c r="D48" s="20">
        <v>80</v>
      </c>
      <c r="E48" s="19">
        <f t="shared" si="0"/>
        <v>135001.8</v>
      </c>
      <c r="F48" s="19">
        <f t="shared" si="1"/>
        <v>135001.8</v>
      </c>
      <c r="G48" s="19">
        <f t="shared" si="2"/>
        <v>135001.8</v>
      </c>
      <c r="H48" s="19">
        <f t="shared" si="3"/>
        <v>135001.8</v>
      </c>
      <c r="I48" s="19">
        <f t="shared" si="4"/>
        <v>135001.8</v>
      </c>
      <c r="J48" s="19">
        <v>675009</v>
      </c>
      <c r="K48" s="50">
        <v>490.33000000000004</v>
      </c>
      <c r="L48" s="50">
        <v>2451.65</v>
      </c>
      <c r="M48" s="7">
        <v>2</v>
      </c>
      <c r="N48" s="20">
        <v>60</v>
      </c>
      <c r="O48" s="20" t="s">
        <v>84</v>
      </c>
      <c r="P48" s="20" t="s">
        <v>122</v>
      </c>
      <c r="Q48" s="20" t="s">
        <v>124</v>
      </c>
      <c r="R48" s="20" t="s">
        <v>118</v>
      </c>
      <c r="S48" s="20" t="s">
        <v>119</v>
      </c>
      <c r="T48" s="21" t="s">
        <v>119</v>
      </c>
      <c r="U48" s="21" t="s">
        <v>82</v>
      </c>
      <c r="V48" s="21" t="s">
        <v>85</v>
      </c>
      <c r="W48" s="21" t="s">
        <v>120</v>
      </c>
      <c r="X48" s="20" t="s">
        <v>83</v>
      </c>
      <c r="Y48" s="19">
        <v>301500</v>
      </c>
      <c r="Z48" s="19">
        <v>301500</v>
      </c>
      <c r="AA48" s="19">
        <v>301500</v>
      </c>
      <c r="AB48" s="19">
        <v>301500</v>
      </c>
      <c r="AC48" s="19">
        <f t="shared" si="5"/>
        <v>32594.594562</v>
      </c>
      <c r="AD48" s="19">
        <f t="shared" si="6"/>
        <v>48891.891843</v>
      </c>
      <c r="AE48" s="19">
        <f t="shared" si="7"/>
        <v>1287486.4864049999</v>
      </c>
      <c r="AF48" s="51">
        <v>1</v>
      </c>
      <c r="AG48" s="51">
        <v>1</v>
      </c>
      <c r="AH48" s="51">
        <v>1</v>
      </c>
      <c r="AI48" s="51">
        <v>1</v>
      </c>
      <c r="AJ48" s="51">
        <v>1</v>
      </c>
      <c r="AK48" s="51">
        <v>5</v>
      </c>
      <c r="AL48" s="22">
        <v>764790.12</v>
      </c>
      <c r="AM48" s="23">
        <v>825973.3296</v>
      </c>
      <c r="AN48" s="23">
        <v>892051.1959680001</v>
      </c>
      <c r="AO48" s="23">
        <v>963415.2916454402</v>
      </c>
      <c r="AP48" s="23">
        <v>1040488.5149770754</v>
      </c>
      <c r="AQ48" s="19">
        <v>21</v>
      </c>
      <c r="AR48" s="52">
        <v>105</v>
      </c>
      <c r="AS48" s="18">
        <v>4162.2</v>
      </c>
      <c r="AT48" s="18">
        <v>20811</v>
      </c>
      <c r="AU48" s="18">
        <v>24188.4</v>
      </c>
      <c r="AV48" s="24">
        <v>120942</v>
      </c>
      <c r="AW48" s="16">
        <f t="shared" si="8"/>
        <v>19312.982143051246</v>
      </c>
      <c r="AX48" s="18">
        <v>96564.91071525624</v>
      </c>
      <c r="AY48" s="24">
        <v>13052</v>
      </c>
      <c r="AZ48" s="25">
        <v>10040</v>
      </c>
      <c r="BA48" s="24">
        <v>9036</v>
      </c>
      <c r="BB48" s="24">
        <v>9036</v>
      </c>
      <c r="BC48" s="24">
        <v>9036</v>
      </c>
      <c r="BD48" s="25">
        <f t="shared" si="9"/>
        <v>50200</v>
      </c>
      <c r="BE48" s="53">
        <v>0.5</v>
      </c>
      <c r="BF48" s="53">
        <v>0.5</v>
      </c>
      <c r="BG48" s="26">
        <v>68</v>
      </c>
      <c r="BH48" s="26">
        <v>68</v>
      </c>
      <c r="BI48" s="26">
        <v>68</v>
      </c>
      <c r="BJ48" s="26">
        <v>68</v>
      </c>
      <c r="BK48" s="26">
        <v>68</v>
      </c>
      <c r="BL48" s="50">
        <v>3232</v>
      </c>
      <c r="BM48" s="41">
        <v>16160</v>
      </c>
    </row>
    <row r="49" spans="1:65" ht="15.75">
      <c r="A49" s="8">
        <v>42</v>
      </c>
      <c r="B49" s="49" t="s">
        <v>30</v>
      </c>
      <c r="C49" s="20">
        <v>100</v>
      </c>
      <c r="D49" s="20">
        <v>80</v>
      </c>
      <c r="E49" s="19">
        <f t="shared" si="0"/>
        <v>59688</v>
      </c>
      <c r="F49" s="19">
        <f t="shared" si="1"/>
        <v>59688</v>
      </c>
      <c r="G49" s="19">
        <f t="shared" si="2"/>
        <v>59688</v>
      </c>
      <c r="H49" s="19">
        <f t="shared" si="3"/>
        <v>59688</v>
      </c>
      <c r="I49" s="19">
        <f t="shared" si="4"/>
        <v>59688</v>
      </c>
      <c r="J49" s="19">
        <v>298440</v>
      </c>
      <c r="K49" s="50">
        <v>755.204</v>
      </c>
      <c r="L49" s="50">
        <v>3776.02</v>
      </c>
      <c r="M49" s="7">
        <v>3</v>
      </c>
      <c r="N49" s="20">
        <v>60</v>
      </c>
      <c r="O49" s="20" t="s">
        <v>131</v>
      </c>
      <c r="P49" s="20" t="s">
        <v>84</v>
      </c>
      <c r="Q49" s="20" t="s">
        <v>123</v>
      </c>
      <c r="R49" s="20" t="s">
        <v>121</v>
      </c>
      <c r="S49" s="20" t="s">
        <v>122</v>
      </c>
      <c r="T49" s="21" t="s">
        <v>84</v>
      </c>
      <c r="U49" s="21" t="s">
        <v>122</v>
      </c>
      <c r="V49" s="21" t="s">
        <v>119</v>
      </c>
      <c r="W49" s="21" t="s">
        <v>82</v>
      </c>
      <c r="X49" s="20" t="s">
        <v>85</v>
      </c>
      <c r="Y49" s="19">
        <v>209700</v>
      </c>
      <c r="Z49" s="19">
        <v>209700</v>
      </c>
      <c r="AA49" s="19">
        <v>209700</v>
      </c>
      <c r="AB49" s="19">
        <v>209700</v>
      </c>
      <c r="AC49" s="19">
        <f>Y49*0.108108108</f>
        <v>22670.270247599998</v>
      </c>
      <c r="AD49" s="19">
        <f>Y49*0.162162162</f>
        <v>34005.4053714</v>
      </c>
      <c r="AE49" s="19">
        <f>SUM(Y49:AD49)</f>
        <v>895475.675619</v>
      </c>
      <c r="AF49" s="51">
        <v>1</v>
      </c>
      <c r="AG49" s="51">
        <v>1</v>
      </c>
      <c r="AH49" s="51">
        <v>1</v>
      </c>
      <c r="AI49" s="51">
        <v>1</v>
      </c>
      <c r="AJ49" s="51">
        <v>1</v>
      </c>
      <c r="AK49" s="51">
        <v>5</v>
      </c>
      <c r="AL49" s="22">
        <v>787675.3200000001</v>
      </c>
      <c r="AM49" s="23">
        <v>850689.3456000001</v>
      </c>
      <c r="AN49" s="23">
        <v>918744.4932480002</v>
      </c>
      <c r="AO49" s="23">
        <v>992244.0527078402</v>
      </c>
      <c r="AP49" s="23">
        <v>1071623.5769244675</v>
      </c>
      <c r="AQ49" s="19">
        <v>21</v>
      </c>
      <c r="AR49" s="52">
        <v>105</v>
      </c>
      <c r="AS49" s="18">
        <v>1716.6</v>
      </c>
      <c r="AT49" s="18">
        <v>8583</v>
      </c>
      <c r="AU49" s="18">
        <v>8236.84</v>
      </c>
      <c r="AV49" s="24">
        <v>41184.2</v>
      </c>
      <c r="AW49" s="16">
        <f t="shared" si="8"/>
        <v>8710.466910924592</v>
      </c>
      <c r="AX49" s="18">
        <v>43552.33455462296</v>
      </c>
      <c r="AY49" s="24">
        <v>8554</v>
      </c>
      <c r="AZ49" s="25">
        <v>6580</v>
      </c>
      <c r="BA49" s="24">
        <v>5922</v>
      </c>
      <c r="BB49" s="24">
        <v>5922</v>
      </c>
      <c r="BC49" s="24">
        <v>5922</v>
      </c>
      <c r="BD49" s="25">
        <f t="shared" si="9"/>
        <v>32900</v>
      </c>
      <c r="BE49" s="53">
        <v>0.5</v>
      </c>
      <c r="BF49" s="53">
        <v>0.5</v>
      </c>
      <c r="BG49" s="26">
        <v>68</v>
      </c>
      <c r="BH49" s="26">
        <v>68</v>
      </c>
      <c r="BI49" s="26">
        <v>68</v>
      </c>
      <c r="BJ49" s="26">
        <v>68</v>
      </c>
      <c r="BK49" s="26">
        <v>68</v>
      </c>
      <c r="BL49" s="50">
        <v>2123</v>
      </c>
      <c r="BM49" s="41">
        <v>10615</v>
      </c>
    </row>
    <row r="50" spans="1:65" ht="15.75">
      <c r="A50" s="8">
        <v>43</v>
      </c>
      <c r="B50" s="49" t="s">
        <v>29</v>
      </c>
      <c r="C50" s="20">
        <v>100</v>
      </c>
      <c r="D50" s="20">
        <v>80</v>
      </c>
      <c r="E50" s="19">
        <f t="shared" si="0"/>
        <v>139824</v>
      </c>
      <c r="F50" s="19">
        <f t="shared" si="1"/>
        <v>139824</v>
      </c>
      <c r="G50" s="19">
        <f t="shared" si="2"/>
        <v>139824</v>
      </c>
      <c r="H50" s="19">
        <f t="shared" si="3"/>
        <v>139824</v>
      </c>
      <c r="I50" s="19">
        <f t="shared" si="4"/>
        <v>139824</v>
      </c>
      <c r="J50" s="19">
        <v>699120</v>
      </c>
      <c r="K50" s="50">
        <v>146.79000000000002</v>
      </c>
      <c r="L50" s="50">
        <v>733.95</v>
      </c>
      <c r="M50" s="7">
        <v>2</v>
      </c>
      <c r="N50" s="20">
        <v>60</v>
      </c>
      <c r="O50" s="20" t="s">
        <v>84</v>
      </c>
      <c r="P50" s="20" t="s">
        <v>122</v>
      </c>
      <c r="Q50" s="20" t="s">
        <v>124</v>
      </c>
      <c r="R50" s="20" t="s">
        <v>118</v>
      </c>
      <c r="S50" s="20" t="s">
        <v>119</v>
      </c>
      <c r="T50" s="21" t="s">
        <v>119</v>
      </c>
      <c r="U50" s="21" t="s">
        <v>82</v>
      </c>
      <c r="V50" s="21" t="s">
        <v>85</v>
      </c>
      <c r="W50" s="21" t="s">
        <v>120</v>
      </c>
      <c r="X50" s="20" t="s">
        <v>83</v>
      </c>
      <c r="Y50" s="19">
        <v>331500</v>
      </c>
      <c r="Z50" s="19">
        <v>331500</v>
      </c>
      <c r="AA50" s="19">
        <v>331500</v>
      </c>
      <c r="AB50" s="19">
        <v>331500</v>
      </c>
      <c r="AC50" s="19">
        <f t="shared" si="5"/>
        <v>35837.837801999995</v>
      </c>
      <c r="AD50" s="19">
        <f t="shared" si="6"/>
        <v>53756.756703</v>
      </c>
      <c r="AE50" s="19">
        <f t="shared" si="7"/>
        <v>1415594.594505</v>
      </c>
      <c r="AF50" s="51">
        <v>1</v>
      </c>
      <c r="AG50" s="51">
        <v>1</v>
      </c>
      <c r="AH50" s="51">
        <v>1</v>
      </c>
      <c r="AI50" s="51">
        <v>1</v>
      </c>
      <c r="AJ50" s="51">
        <v>1</v>
      </c>
      <c r="AK50" s="51">
        <v>5</v>
      </c>
      <c r="AL50" s="22">
        <v>1038312.0000000001</v>
      </c>
      <c r="AM50" s="23">
        <v>1121376.9600000002</v>
      </c>
      <c r="AN50" s="23">
        <v>1211087.1168000002</v>
      </c>
      <c r="AO50" s="23">
        <v>1307974.0861440003</v>
      </c>
      <c r="AP50" s="23">
        <v>1412612.0130355204</v>
      </c>
      <c r="AQ50" s="19">
        <v>21</v>
      </c>
      <c r="AR50" s="52">
        <v>105</v>
      </c>
      <c r="AS50" s="18">
        <v>7030</v>
      </c>
      <c r="AT50" s="18">
        <v>35150</v>
      </c>
      <c r="AU50" s="18">
        <v>48423.8</v>
      </c>
      <c r="AV50" s="24">
        <v>242119</v>
      </c>
      <c r="AW50" s="16">
        <f t="shared" si="8"/>
        <v>22644.43544188281</v>
      </c>
      <c r="AX50" s="18">
        <v>113222.17720941406</v>
      </c>
      <c r="AY50" s="24">
        <v>8710</v>
      </c>
      <c r="AZ50" s="25">
        <v>6700</v>
      </c>
      <c r="BA50" s="24">
        <v>6030</v>
      </c>
      <c r="BB50" s="24">
        <v>6030</v>
      </c>
      <c r="BC50" s="24">
        <v>6030</v>
      </c>
      <c r="BD50" s="25">
        <f t="shared" si="9"/>
        <v>33500</v>
      </c>
      <c r="BE50" s="53">
        <v>0.5</v>
      </c>
      <c r="BF50" s="53">
        <v>0.5</v>
      </c>
      <c r="BG50" s="26">
        <v>66.4</v>
      </c>
      <c r="BH50" s="26">
        <v>66.80000000000001</v>
      </c>
      <c r="BI50" s="26">
        <v>67.20000000000002</v>
      </c>
      <c r="BJ50" s="26">
        <v>67.60000000000002</v>
      </c>
      <c r="BK50" s="26">
        <v>68</v>
      </c>
      <c r="BL50" s="50">
        <v>3672</v>
      </c>
      <c r="BM50" s="41">
        <v>18360</v>
      </c>
    </row>
    <row r="51" spans="1:65" ht="15.75">
      <c r="A51" s="8">
        <v>44</v>
      </c>
      <c r="B51" s="49" t="s">
        <v>62</v>
      </c>
      <c r="C51" s="20">
        <v>100</v>
      </c>
      <c r="D51" s="20">
        <v>80</v>
      </c>
      <c r="E51" s="19">
        <f t="shared" si="0"/>
        <v>1363093.2</v>
      </c>
      <c r="F51" s="19">
        <f t="shared" si="1"/>
        <v>1363093.2</v>
      </c>
      <c r="G51" s="19">
        <f t="shared" si="2"/>
        <v>1363093.2</v>
      </c>
      <c r="H51" s="19">
        <f t="shared" si="3"/>
        <v>1363093.2</v>
      </c>
      <c r="I51" s="19">
        <f t="shared" si="4"/>
        <v>1363093.2</v>
      </c>
      <c r="J51" s="19">
        <v>6815466</v>
      </c>
      <c r="K51" s="50">
        <v>125.888</v>
      </c>
      <c r="L51" s="50">
        <v>629.44</v>
      </c>
      <c r="M51" s="7">
        <v>1</v>
      </c>
      <c r="N51" s="20">
        <v>60</v>
      </c>
      <c r="O51" s="20" t="s">
        <v>85</v>
      </c>
      <c r="P51" s="20" t="s">
        <v>120</v>
      </c>
      <c r="Q51" s="20" t="s">
        <v>125</v>
      </c>
      <c r="R51" s="20" t="s">
        <v>126</v>
      </c>
      <c r="S51" s="20" t="s">
        <v>83</v>
      </c>
      <c r="T51" s="21" t="s">
        <v>127</v>
      </c>
      <c r="U51" s="21" t="s">
        <v>128</v>
      </c>
      <c r="V51" s="21" t="s">
        <v>129</v>
      </c>
      <c r="W51" s="21" t="s">
        <v>130</v>
      </c>
      <c r="X51" s="20" t="s">
        <v>86</v>
      </c>
      <c r="Y51" s="19">
        <v>207700</v>
      </c>
      <c r="Z51" s="19">
        <v>207700</v>
      </c>
      <c r="AA51" s="19">
        <v>207700</v>
      </c>
      <c r="AB51" s="19">
        <v>207700</v>
      </c>
      <c r="AC51" s="19">
        <f>Y51*0.108108108</f>
        <v>22454.0540316</v>
      </c>
      <c r="AD51" s="19">
        <f>Y51*0.162162162</f>
        <v>33681.0810474</v>
      </c>
      <c r="AE51" s="19">
        <f>SUM(Y51:AD51)</f>
        <v>886935.135079</v>
      </c>
      <c r="AF51" s="51">
        <v>1</v>
      </c>
      <c r="AG51" s="51">
        <v>1</v>
      </c>
      <c r="AH51" s="51">
        <v>1</v>
      </c>
      <c r="AI51" s="51">
        <v>1</v>
      </c>
      <c r="AJ51" s="51">
        <v>1</v>
      </c>
      <c r="AK51" s="51">
        <v>5</v>
      </c>
      <c r="AL51" s="22">
        <v>1336602.6</v>
      </c>
      <c r="AM51" s="23">
        <v>1443530.8080000002</v>
      </c>
      <c r="AN51" s="23">
        <v>1559013.2726400003</v>
      </c>
      <c r="AO51" s="23">
        <v>1683734.3344512004</v>
      </c>
      <c r="AP51" s="23">
        <v>1818433.0812072966</v>
      </c>
      <c r="AQ51" s="19">
        <v>42</v>
      </c>
      <c r="AR51" s="52">
        <v>210</v>
      </c>
      <c r="AS51" s="18">
        <v>99000</v>
      </c>
      <c r="AT51" s="18">
        <v>495000</v>
      </c>
      <c r="AU51" s="18">
        <v>383901.8</v>
      </c>
      <c r="AV51" s="24">
        <v>1919509</v>
      </c>
      <c r="AW51" s="16">
        <f t="shared" si="8"/>
        <v>169331.95550986697</v>
      </c>
      <c r="AX51" s="18">
        <v>846659.7775493348</v>
      </c>
      <c r="AY51" s="24">
        <v>23796</v>
      </c>
      <c r="AZ51" s="25">
        <v>18420</v>
      </c>
      <c r="BA51" s="24">
        <v>16628</v>
      </c>
      <c r="BB51" s="24">
        <v>16628</v>
      </c>
      <c r="BC51" s="24">
        <v>16628</v>
      </c>
      <c r="BD51" s="25">
        <f t="shared" si="9"/>
        <v>92100</v>
      </c>
      <c r="BE51" s="53">
        <v>0.5</v>
      </c>
      <c r="BF51" s="53">
        <v>0.5</v>
      </c>
      <c r="BG51" s="26">
        <v>68</v>
      </c>
      <c r="BH51" s="26">
        <v>68</v>
      </c>
      <c r="BI51" s="26">
        <v>68</v>
      </c>
      <c r="BJ51" s="26">
        <v>68</v>
      </c>
      <c r="BK51" s="26">
        <v>68</v>
      </c>
      <c r="BL51" s="50">
        <v>21785</v>
      </c>
      <c r="BM51" s="41">
        <v>108925</v>
      </c>
    </row>
    <row r="52" spans="1:65" ht="15.75">
      <c r="A52" s="8">
        <v>45</v>
      </c>
      <c r="B52" s="49" t="s">
        <v>38</v>
      </c>
      <c r="C52" s="20">
        <v>100</v>
      </c>
      <c r="D52" s="20">
        <v>80</v>
      </c>
      <c r="E52" s="19">
        <f t="shared" si="0"/>
        <v>87805.8</v>
      </c>
      <c r="F52" s="19">
        <f t="shared" si="1"/>
        <v>87805.8</v>
      </c>
      <c r="G52" s="19">
        <f t="shared" si="2"/>
        <v>87805.8</v>
      </c>
      <c r="H52" s="19">
        <f t="shared" si="3"/>
        <v>87805.8</v>
      </c>
      <c r="I52" s="19">
        <f t="shared" si="4"/>
        <v>87805.8</v>
      </c>
      <c r="J52" s="19">
        <v>439029</v>
      </c>
      <c r="K52" s="50">
        <v>358.616</v>
      </c>
      <c r="L52" s="50">
        <v>1793.08</v>
      </c>
      <c r="M52" s="7">
        <v>3</v>
      </c>
      <c r="N52" s="20">
        <v>60</v>
      </c>
      <c r="O52" s="20" t="s">
        <v>131</v>
      </c>
      <c r="P52" s="20" t="s">
        <v>84</v>
      </c>
      <c r="Q52" s="20">
        <v>32</v>
      </c>
      <c r="R52" s="20" t="s">
        <v>121</v>
      </c>
      <c r="S52" s="20" t="s">
        <v>122</v>
      </c>
      <c r="T52" s="21" t="s">
        <v>84</v>
      </c>
      <c r="U52" s="21" t="s">
        <v>122</v>
      </c>
      <c r="V52" s="21" t="s">
        <v>119</v>
      </c>
      <c r="W52" s="21" t="s">
        <v>82</v>
      </c>
      <c r="X52" s="20" t="s">
        <v>85</v>
      </c>
      <c r="Y52" s="19">
        <v>237500</v>
      </c>
      <c r="Z52" s="19">
        <v>237500</v>
      </c>
      <c r="AA52" s="19">
        <v>237500</v>
      </c>
      <c r="AB52" s="19">
        <v>237500</v>
      </c>
      <c r="AC52" s="19">
        <f>Y52*0.108108108</f>
        <v>25675.675649999997</v>
      </c>
      <c r="AD52" s="19">
        <f>Y52*0.162162162</f>
        <v>38513.513475</v>
      </c>
      <c r="AE52" s="19">
        <f>SUM(Y52:AD52)</f>
        <v>1014189.189125</v>
      </c>
      <c r="AF52" s="51">
        <v>1</v>
      </c>
      <c r="AG52" s="51">
        <v>1</v>
      </c>
      <c r="AH52" s="51">
        <v>1</v>
      </c>
      <c r="AI52" s="51">
        <v>1</v>
      </c>
      <c r="AJ52" s="51">
        <v>1</v>
      </c>
      <c r="AK52" s="51">
        <v>5</v>
      </c>
      <c r="AL52" s="22">
        <v>647265.3</v>
      </c>
      <c r="AM52" s="23">
        <v>699046.5240000001</v>
      </c>
      <c r="AN52" s="23">
        <v>754970.2459200001</v>
      </c>
      <c r="AO52" s="23">
        <v>815367.8655936002</v>
      </c>
      <c r="AP52" s="23">
        <v>880597.2948410882</v>
      </c>
      <c r="AQ52" s="19">
        <v>21</v>
      </c>
      <c r="AR52" s="52">
        <v>105</v>
      </c>
      <c r="AS52" s="18">
        <v>7251.2</v>
      </c>
      <c r="AT52" s="18">
        <v>36256</v>
      </c>
      <c r="AU52" s="18">
        <v>60569.2</v>
      </c>
      <c r="AV52" s="24">
        <v>302846</v>
      </c>
      <c r="AW52" s="16">
        <f t="shared" si="8"/>
        <v>16544.80028989497</v>
      </c>
      <c r="AX52" s="18">
        <v>82724.00144947485</v>
      </c>
      <c r="AY52" s="24">
        <v>12038</v>
      </c>
      <c r="AZ52" s="25">
        <v>9260</v>
      </c>
      <c r="BA52" s="24">
        <v>8334</v>
      </c>
      <c r="BB52" s="24">
        <v>8334</v>
      </c>
      <c r="BC52" s="24">
        <v>8334</v>
      </c>
      <c r="BD52" s="25">
        <f t="shared" si="9"/>
        <v>46300</v>
      </c>
      <c r="BE52" s="53">
        <v>0.5</v>
      </c>
      <c r="BF52" s="53">
        <v>0.5</v>
      </c>
      <c r="BG52" s="26">
        <v>65.6</v>
      </c>
      <c r="BH52" s="26">
        <v>66.19999999999999</v>
      </c>
      <c r="BI52" s="26">
        <v>66.79999999999998</v>
      </c>
      <c r="BJ52" s="26">
        <v>67.39999999999998</v>
      </c>
      <c r="BK52" s="26">
        <v>68</v>
      </c>
      <c r="BL52" s="50">
        <v>3319</v>
      </c>
      <c r="BM52" s="41">
        <v>16595</v>
      </c>
    </row>
    <row r="53" spans="1:65" ht="15.75">
      <c r="A53" s="8">
        <v>46</v>
      </c>
      <c r="B53" s="49" t="s">
        <v>39</v>
      </c>
      <c r="C53" s="20">
        <v>100</v>
      </c>
      <c r="D53" s="20">
        <v>80</v>
      </c>
      <c r="E53" s="19">
        <f t="shared" si="0"/>
        <v>313300.8</v>
      </c>
      <c r="F53" s="19">
        <f t="shared" si="1"/>
        <v>313300.8</v>
      </c>
      <c r="G53" s="19">
        <f t="shared" si="2"/>
        <v>313300.8</v>
      </c>
      <c r="H53" s="19">
        <f t="shared" si="3"/>
        <v>313300.8</v>
      </c>
      <c r="I53" s="19">
        <f t="shared" si="4"/>
        <v>313300.8</v>
      </c>
      <c r="J53" s="19">
        <v>1566504</v>
      </c>
      <c r="K53" s="50">
        <v>671.98</v>
      </c>
      <c r="L53" s="50">
        <v>3359.9</v>
      </c>
      <c r="M53" s="7">
        <v>1</v>
      </c>
      <c r="N53" s="20">
        <v>60</v>
      </c>
      <c r="O53" s="20" t="s">
        <v>85</v>
      </c>
      <c r="P53" s="20" t="s">
        <v>120</v>
      </c>
      <c r="Q53" s="20" t="s">
        <v>125</v>
      </c>
      <c r="R53" s="20" t="s">
        <v>126</v>
      </c>
      <c r="S53" s="20" t="s">
        <v>83</v>
      </c>
      <c r="T53" s="21" t="s">
        <v>127</v>
      </c>
      <c r="U53" s="21" t="s">
        <v>128</v>
      </c>
      <c r="V53" s="21" t="s">
        <v>129</v>
      </c>
      <c r="W53" s="21" t="s">
        <v>130</v>
      </c>
      <c r="X53" s="20" t="s">
        <v>86</v>
      </c>
      <c r="Y53" s="19">
        <v>211500</v>
      </c>
      <c r="Z53" s="19">
        <v>211500</v>
      </c>
      <c r="AA53" s="19">
        <v>211500</v>
      </c>
      <c r="AB53" s="19">
        <v>211500</v>
      </c>
      <c r="AC53" s="19">
        <f>Y53*0.108108108</f>
        <v>22864.864842</v>
      </c>
      <c r="AD53" s="19">
        <f>Y53*0.162162162</f>
        <v>34297.297263</v>
      </c>
      <c r="AE53" s="19">
        <f>SUM(Y53:AD53)</f>
        <v>903162.162105</v>
      </c>
      <c r="AF53" s="51">
        <v>1</v>
      </c>
      <c r="AG53" s="51">
        <v>1</v>
      </c>
      <c r="AH53" s="51">
        <v>1</v>
      </c>
      <c r="AI53" s="51">
        <v>1</v>
      </c>
      <c r="AJ53" s="51">
        <v>1</v>
      </c>
      <c r="AK53" s="51">
        <v>5</v>
      </c>
      <c r="AL53" s="22">
        <v>392841.9</v>
      </c>
      <c r="AM53" s="23">
        <v>432126.0900000001</v>
      </c>
      <c r="AN53" s="23">
        <v>475338.69900000014</v>
      </c>
      <c r="AO53" s="23">
        <v>522872.5689000002</v>
      </c>
      <c r="AP53" s="23">
        <v>575159.8257900003</v>
      </c>
      <c r="AQ53" s="19">
        <v>21</v>
      </c>
      <c r="AR53" s="52">
        <v>105</v>
      </c>
      <c r="AS53" s="18">
        <v>12804.2</v>
      </c>
      <c r="AT53" s="18">
        <v>64021</v>
      </c>
      <c r="AU53" s="18">
        <v>73520.6</v>
      </c>
      <c r="AV53" s="24">
        <v>367603</v>
      </c>
      <c r="AW53" s="16">
        <f t="shared" si="8"/>
        <v>47611.84729511359</v>
      </c>
      <c r="AX53" s="18">
        <v>238059.23647556797</v>
      </c>
      <c r="AY53" s="24">
        <v>14482</v>
      </c>
      <c r="AZ53" s="25">
        <v>11140</v>
      </c>
      <c r="BA53" s="24">
        <v>10026</v>
      </c>
      <c r="BB53" s="24">
        <v>10026</v>
      </c>
      <c r="BC53" s="24">
        <v>10026</v>
      </c>
      <c r="BD53" s="25">
        <f t="shared" si="9"/>
        <v>55700</v>
      </c>
      <c r="BE53" s="53">
        <v>0.5</v>
      </c>
      <c r="BF53" s="53">
        <v>0.5</v>
      </c>
      <c r="BG53" s="26">
        <v>68</v>
      </c>
      <c r="BH53" s="26">
        <v>68</v>
      </c>
      <c r="BI53" s="26">
        <v>68</v>
      </c>
      <c r="BJ53" s="26">
        <v>68</v>
      </c>
      <c r="BK53" s="26">
        <v>68</v>
      </c>
      <c r="BL53" s="50">
        <v>5110</v>
      </c>
      <c r="BM53" s="41">
        <v>25550</v>
      </c>
    </row>
    <row r="54" spans="1:65" ht="15.75">
      <c r="A54" s="8">
        <v>47</v>
      </c>
      <c r="B54" s="49" t="s">
        <v>42</v>
      </c>
      <c r="C54" s="20">
        <v>100</v>
      </c>
      <c r="D54" s="20">
        <v>80</v>
      </c>
      <c r="E54" s="19">
        <f t="shared" si="0"/>
        <v>66718.8</v>
      </c>
      <c r="F54" s="19">
        <f t="shared" si="1"/>
        <v>66718.8</v>
      </c>
      <c r="G54" s="19">
        <f t="shared" si="2"/>
        <v>66718.8</v>
      </c>
      <c r="H54" s="19">
        <f t="shared" si="3"/>
        <v>66718.8</v>
      </c>
      <c r="I54" s="19">
        <f t="shared" si="4"/>
        <v>66718.8</v>
      </c>
      <c r="J54" s="19">
        <v>333594</v>
      </c>
      <c r="K54" s="50">
        <v>684.02</v>
      </c>
      <c r="L54" s="50">
        <v>3420.1</v>
      </c>
      <c r="M54" s="7">
        <v>3</v>
      </c>
      <c r="N54" s="20">
        <v>60</v>
      </c>
      <c r="O54" s="20" t="s">
        <v>131</v>
      </c>
      <c r="P54" s="20" t="s">
        <v>84</v>
      </c>
      <c r="Q54" s="20" t="s">
        <v>123</v>
      </c>
      <c r="R54" s="20" t="s">
        <v>121</v>
      </c>
      <c r="S54" s="20" t="s">
        <v>122</v>
      </c>
      <c r="T54" s="21" t="s">
        <v>84</v>
      </c>
      <c r="U54" s="21" t="s">
        <v>122</v>
      </c>
      <c r="V54" s="21" t="s">
        <v>119</v>
      </c>
      <c r="W54" s="21" t="s">
        <v>82</v>
      </c>
      <c r="X54" s="20" t="s">
        <v>85</v>
      </c>
      <c r="Y54" s="19">
        <v>299950</v>
      </c>
      <c r="Z54" s="19">
        <v>299950</v>
      </c>
      <c r="AA54" s="19">
        <v>299950</v>
      </c>
      <c r="AB54" s="19">
        <v>299950</v>
      </c>
      <c r="AC54" s="19">
        <f t="shared" si="5"/>
        <v>32427.026994599997</v>
      </c>
      <c r="AD54" s="19">
        <f t="shared" si="6"/>
        <v>48640.5404919</v>
      </c>
      <c r="AE54" s="19">
        <f t="shared" si="7"/>
        <v>1280867.5674865</v>
      </c>
      <c r="AF54" s="51">
        <v>1</v>
      </c>
      <c r="AG54" s="51">
        <v>1</v>
      </c>
      <c r="AH54" s="51">
        <v>1</v>
      </c>
      <c r="AI54" s="51">
        <v>1</v>
      </c>
      <c r="AJ54" s="51">
        <v>1</v>
      </c>
      <c r="AK54" s="51">
        <v>5</v>
      </c>
      <c r="AL54" s="22">
        <v>352801.9</v>
      </c>
      <c r="AM54" s="23">
        <v>388082.0900000001</v>
      </c>
      <c r="AN54" s="23">
        <v>426890.2990000001</v>
      </c>
      <c r="AO54" s="23">
        <v>469579.32890000014</v>
      </c>
      <c r="AP54" s="23">
        <v>516537.2617900002</v>
      </c>
      <c r="AQ54" s="19">
        <v>21</v>
      </c>
      <c r="AR54" s="52">
        <v>105</v>
      </c>
      <c r="AS54" s="18">
        <v>9254</v>
      </c>
      <c r="AT54" s="18">
        <v>46270</v>
      </c>
      <c r="AU54" s="18">
        <v>38428.2</v>
      </c>
      <c r="AV54" s="24">
        <v>192141</v>
      </c>
      <c r="AW54" s="16">
        <f t="shared" si="8"/>
        <v>14069.17590613246</v>
      </c>
      <c r="AX54" s="18">
        <v>70345.87953066229</v>
      </c>
      <c r="AY54" s="24">
        <v>11258</v>
      </c>
      <c r="AZ54" s="25">
        <v>8660</v>
      </c>
      <c r="BA54" s="24">
        <v>7794</v>
      </c>
      <c r="BB54" s="24">
        <v>7794</v>
      </c>
      <c r="BC54" s="24">
        <v>7794</v>
      </c>
      <c r="BD54" s="25">
        <f t="shared" si="9"/>
        <v>43300</v>
      </c>
      <c r="BE54" s="53">
        <v>0.5</v>
      </c>
      <c r="BF54" s="53">
        <v>0.5</v>
      </c>
      <c r="BG54" s="26">
        <v>68</v>
      </c>
      <c r="BH54" s="26">
        <v>68</v>
      </c>
      <c r="BI54" s="26">
        <v>68</v>
      </c>
      <c r="BJ54" s="26">
        <v>68</v>
      </c>
      <c r="BK54" s="26">
        <v>68</v>
      </c>
      <c r="BL54" s="50">
        <v>1942</v>
      </c>
      <c r="BM54" s="41">
        <v>9710</v>
      </c>
    </row>
    <row r="55" spans="1:65" ht="15.75">
      <c r="A55" s="8">
        <v>48</v>
      </c>
      <c r="B55" s="49" t="s">
        <v>41</v>
      </c>
      <c r="C55" s="20">
        <v>100</v>
      </c>
      <c r="D55" s="20">
        <v>80</v>
      </c>
      <c r="E55" s="19">
        <f t="shared" si="0"/>
        <v>82940.4</v>
      </c>
      <c r="F55" s="19">
        <f t="shared" si="1"/>
        <v>82940.4</v>
      </c>
      <c r="G55" s="19">
        <f t="shared" si="2"/>
        <v>82940.4</v>
      </c>
      <c r="H55" s="19">
        <f t="shared" si="3"/>
        <v>82940.4</v>
      </c>
      <c r="I55" s="19">
        <f t="shared" si="4"/>
        <v>82940.4</v>
      </c>
      <c r="J55" s="19">
        <v>414702</v>
      </c>
      <c r="K55" s="50">
        <v>10227.08</v>
      </c>
      <c r="L55" s="50">
        <v>51135.4</v>
      </c>
      <c r="M55" s="7">
        <v>1</v>
      </c>
      <c r="N55" s="20">
        <v>60</v>
      </c>
      <c r="O55" s="20" t="s">
        <v>85</v>
      </c>
      <c r="P55" s="20" t="s">
        <v>120</v>
      </c>
      <c r="Q55" s="20" t="s">
        <v>125</v>
      </c>
      <c r="R55" s="20" t="s">
        <v>126</v>
      </c>
      <c r="S55" s="20" t="s">
        <v>83</v>
      </c>
      <c r="T55" s="21" t="s">
        <v>127</v>
      </c>
      <c r="U55" s="21" t="s">
        <v>128</v>
      </c>
      <c r="V55" s="21" t="s">
        <v>129</v>
      </c>
      <c r="W55" s="21" t="s">
        <v>130</v>
      </c>
      <c r="X55" s="20" t="s">
        <v>86</v>
      </c>
      <c r="Y55" s="19">
        <v>209950</v>
      </c>
      <c r="Z55" s="19">
        <v>209950</v>
      </c>
      <c r="AA55" s="19">
        <v>209950</v>
      </c>
      <c r="AB55" s="19">
        <v>209950</v>
      </c>
      <c r="AC55" s="19">
        <f>Y55*0.108108108</f>
        <v>22697.297274599998</v>
      </c>
      <c r="AD55" s="19">
        <f>Y55*0.162162162</f>
        <v>34045.9459119</v>
      </c>
      <c r="AE55" s="19">
        <f>SUM(Y55:AD55)</f>
        <v>896543.2431865</v>
      </c>
      <c r="AF55" s="51">
        <v>1</v>
      </c>
      <c r="AG55" s="51">
        <v>1</v>
      </c>
      <c r="AH55" s="51">
        <v>1</v>
      </c>
      <c r="AI55" s="51">
        <v>1</v>
      </c>
      <c r="AJ55" s="51">
        <v>1</v>
      </c>
      <c r="AK55" s="51">
        <v>5</v>
      </c>
      <c r="AL55" s="22">
        <v>577362.5</v>
      </c>
      <c r="AM55" s="23">
        <v>635098.75</v>
      </c>
      <c r="AN55" s="23">
        <v>685906.65</v>
      </c>
      <c r="AO55" s="23">
        <v>740779.182</v>
      </c>
      <c r="AP55" s="23">
        <v>800041.5165600001</v>
      </c>
      <c r="AQ55" s="19">
        <v>21</v>
      </c>
      <c r="AR55" s="52">
        <v>105</v>
      </c>
      <c r="AS55" s="18">
        <v>6183.8</v>
      </c>
      <c r="AT55" s="18">
        <v>30919</v>
      </c>
      <c r="AU55" s="18">
        <v>29855</v>
      </c>
      <c r="AV55" s="24">
        <v>149275</v>
      </c>
      <c r="AW55" s="16">
        <f t="shared" si="8"/>
        <v>13766.57299470077</v>
      </c>
      <c r="AX55" s="18">
        <v>68832.86497350385</v>
      </c>
      <c r="AY55" s="24">
        <v>9412</v>
      </c>
      <c r="AZ55" s="25">
        <v>7240</v>
      </c>
      <c r="BA55" s="24">
        <v>6516</v>
      </c>
      <c r="BB55" s="24">
        <v>6516</v>
      </c>
      <c r="BC55" s="24">
        <v>6516</v>
      </c>
      <c r="BD55" s="25">
        <f t="shared" si="9"/>
        <v>36200</v>
      </c>
      <c r="BE55" s="53">
        <v>0.5</v>
      </c>
      <c r="BF55" s="53">
        <v>0.5</v>
      </c>
      <c r="BG55" s="26">
        <v>65.6</v>
      </c>
      <c r="BH55" s="26">
        <v>66.19999999999999</v>
      </c>
      <c r="BI55" s="26">
        <v>66.79999999999998</v>
      </c>
      <c r="BJ55" s="26">
        <v>67.39999999999998</v>
      </c>
      <c r="BK55" s="26">
        <v>68</v>
      </c>
      <c r="BL55" s="50">
        <v>2432</v>
      </c>
      <c r="BM55" s="41">
        <v>12160</v>
      </c>
    </row>
    <row r="56" spans="1:65" ht="17.1" customHeight="1">
      <c r="A56" s="8">
        <v>49</v>
      </c>
      <c r="B56" s="49" t="s">
        <v>63</v>
      </c>
      <c r="C56" s="20">
        <v>100</v>
      </c>
      <c r="D56" s="20">
        <v>80</v>
      </c>
      <c r="E56" s="19">
        <f t="shared" si="0"/>
        <v>88545.6</v>
      </c>
      <c r="F56" s="19">
        <f t="shared" si="1"/>
        <v>88545.6</v>
      </c>
      <c r="G56" s="19">
        <f t="shared" si="2"/>
        <v>88545.6</v>
      </c>
      <c r="H56" s="19">
        <f t="shared" si="3"/>
        <v>88545.6</v>
      </c>
      <c r="I56" s="19">
        <f t="shared" si="4"/>
        <v>88545.6</v>
      </c>
      <c r="J56" s="19">
        <v>442728</v>
      </c>
      <c r="K56" s="50">
        <v>560.756</v>
      </c>
      <c r="L56" s="50">
        <v>2803.7799999999997</v>
      </c>
      <c r="M56" s="7">
        <v>2</v>
      </c>
      <c r="N56" s="20">
        <v>60</v>
      </c>
      <c r="O56" s="20" t="s">
        <v>84</v>
      </c>
      <c r="P56" s="20" t="s">
        <v>122</v>
      </c>
      <c r="Q56" s="20" t="s">
        <v>124</v>
      </c>
      <c r="R56" s="20" t="s">
        <v>118</v>
      </c>
      <c r="S56" s="20" t="s">
        <v>119</v>
      </c>
      <c r="T56" s="21" t="s">
        <v>119</v>
      </c>
      <c r="U56" s="21" t="s">
        <v>82</v>
      </c>
      <c r="V56" s="21" t="s">
        <v>85</v>
      </c>
      <c r="W56" s="21" t="s">
        <v>120</v>
      </c>
      <c r="X56" s="20" t="s">
        <v>83</v>
      </c>
      <c r="Y56" s="19">
        <v>204700</v>
      </c>
      <c r="Z56" s="19">
        <v>204700</v>
      </c>
      <c r="AA56" s="19">
        <v>204700</v>
      </c>
      <c r="AB56" s="19">
        <v>204700</v>
      </c>
      <c r="AC56" s="19">
        <f t="shared" si="5"/>
        <v>22129.7297076</v>
      </c>
      <c r="AD56" s="19">
        <f t="shared" si="6"/>
        <v>33194.5945614</v>
      </c>
      <c r="AE56" s="19">
        <f t="shared" si="7"/>
        <v>874124.324269</v>
      </c>
      <c r="AF56" s="51">
        <v>1</v>
      </c>
      <c r="AG56" s="51">
        <v>1</v>
      </c>
      <c r="AH56" s="51">
        <v>1</v>
      </c>
      <c r="AI56" s="51">
        <v>1</v>
      </c>
      <c r="AJ56" s="51">
        <v>1</v>
      </c>
      <c r="AK56" s="51">
        <v>5</v>
      </c>
      <c r="AL56" s="22">
        <v>513112.60000000003</v>
      </c>
      <c r="AM56" s="23">
        <v>564423.8600000001</v>
      </c>
      <c r="AN56" s="23">
        <v>620866.2460000002</v>
      </c>
      <c r="AO56" s="23">
        <v>670535.5456800002</v>
      </c>
      <c r="AP56" s="23">
        <v>724178.3893344003</v>
      </c>
      <c r="AQ56" s="19">
        <v>21</v>
      </c>
      <c r="AR56" s="52">
        <v>105</v>
      </c>
      <c r="AS56" s="18">
        <v>7016.4</v>
      </c>
      <c r="AT56" s="18">
        <v>35082</v>
      </c>
      <c r="AU56" s="18">
        <v>39805.8</v>
      </c>
      <c r="AV56" s="24">
        <v>199029</v>
      </c>
      <c r="AW56" s="16">
        <f t="shared" si="8"/>
        <v>14585.255147510446</v>
      </c>
      <c r="AX56" s="18">
        <v>72926.27573755223</v>
      </c>
      <c r="AY56" s="24">
        <v>7592</v>
      </c>
      <c r="AZ56" s="25">
        <v>5840</v>
      </c>
      <c r="BA56" s="24">
        <v>5256</v>
      </c>
      <c r="BB56" s="24">
        <v>5256</v>
      </c>
      <c r="BC56" s="24">
        <v>5256</v>
      </c>
      <c r="BD56" s="25">
        <f t="shared" si="9"/>
        <v>29200</v>
      </c>
      <c r="BE56" s="53">
        <v>0.5</v>
      </c>
      <c r="BF56" s="53">
        <v>0.5</v>
      </c>
      <c r="BG56" s="26">
        <v>65.6</v>
      </c>
      <c r="BH56" s="26">
        <v>66.19999999999999</v>
      </c>
      <c r="BI56" s="26">
        <v>66.79999999999998</v>
      </c>
      <c r="BJ56" s="26">
        <v>67.39999999999998</v>
      </c>
      <c r="BK56" s="26">
        <v>68</v>
      </c>
      <c r="BL56" s="50">
        <v>1608</v>
      </c>
      <c r="BM56" s="41">
        <v>8040</v>
      </c>
    </row>
    <row r="57" spans="1:65" ht="15.75">
      <c r="A57" s="8">
        <v>50</v>
      </c>
      <c r="B57" s="49" t="s">
        <v>40</v>
      </c>
      <c r="C57" s="20">
        <v>100</v>
      </c>
      <c r="D57" s="20">
        <v>80</v>
      </c>
      <c r="E57" s="19">
        <f t="shared" si="0"/>
        <v>158466.6</v>
      </c>
      <c r="F57" s="19">
        <f t="shared" si="1"/>
        <v>158466.6</v>
      </c>
      <c r="G57" s="19">
        <f t="shared" si="2"/>
        <v>158466.6</v>
      </c>
      <c r="H57" s="19">
        <f t="shared" si="3"/>
        <v>158466.6</v>
      </c>
      <c r="I57" s="19">
        <f t="shared" si="4"/>
        <v>158466.6</v>
      </c>
      <c r="J57" s="19">
        <v>792333</v>
      </c>
      <c r="K57" s="50">
        <v>1502.56</v>
      </c>
      <c r="L57" s="50">
        <v>7512.8</v>
      </c>
      <c r="M57" s="7">
        <v>2</v>
      </c>
      <c r="N57" s="20">
        <v>60</v>
      </c>
      <c r="O57" s="20" t="s">
        <v>84</v>
      </c>
      <c r="P57" s="20" t="s">
        <v>122</v>
      </c>
      <c r="Q57" s="20" t="s">
        <v>124</v>
      </c>
      <c r="R57" s="20" t="s">
        <v>118</v>
      </c>
      <c r="S57" s="20" t="s">
        <v>119</v>
      </c>
      <c r="T57" s="21" t="s">
        <v>119</v>
      </c>
      <c r="U57" s="21" t="s">
        <v>82</v>
      </c>
      <c r="V57" s="21" t="s">
        <v>85</v>
      </c>
      <c r="W57" s="21" t="s">
        <v>120</v>
      </c>
      <c r="X57" s="20" t="s">
        <v>83</v>
      </c>
      <c r="Y57" s="19">
        <v>208700</v>
      </c>
      <c r="Z57" s="19">
        <v>208700</v>
      </c>
      <c r="AA57" s="19">
        <v>208700</v>
      </c>
      <c r="AB57" s="19">
        <v>208700</v>
      </c>
      <c r="AC57" s="19">
        <f>Y57*0.108108108</f>
        <v>22562.162139599997</v>
      </c>
      <c r="AD57" s="19">
        <f>Y57*0.162162162</f>
        <v>33843.2432094</v>
      </c>
      <c r="AE57" s="19">
        <f>SUM(Y57:AD57)</f>
        <v>891205.405349</v>
      </c>
      <c r="AF57" s="51">
        <v>1</v>
      </c>
      <c r="AG57" s="51">
        <v>1</v>
      </c>
      <c r="AH57" s="51">
        <v>1</v>
      </c>
      <c r="AI57" s="51">
        <v>1</v>
      </c>
      <c r="AJ57" s="51">
        <v>1</v>
      </c>
      <c r="AK57" s="51">
        <v>5</v>
      </c>
      <c r="AL57" s="22">
        <v>596204.4</v>
      </c>
      <c r="AM57" s="23">
        <v>655824.8400000001</v>
      </c>
      <c r="AN57" s="23">
        <v>708290.8272000002</v>
      </c>
      <c r="AO57" s="23">
        <v>764954.0933760003</v>
      </c>
      <c r="AP57" s="23">
        <v>826150.4208460804</v>
      </c>
      <c r="AQ57" s="19">
        <v>21</v>
      </c>
      <c r="AR57" s="52">
        <v>105</v>
      </c>
      <c r="AS57" s="18">
        <v>12153.2</v>
      </c>
      <c r="AT57" s="18">
        <v>60766</v>
      </c>
      <c r="AU57" s="18">
        <v>32621.4</v>
      </c>
      <c r="AV57" s="24">
        <v>163107</v>
      </c>
      <c r="AW57" s="16">
        <f t="shared" si="8"/>
        <v>39707.452301248944</v>
      </c>
      <c r="AX57" s="18">
        <v>198537.26150624471</v>
      </c>
      <c r="AY57" s="24">
        <v>7826</v>
      </c>
      <c r="AZ57" s="25">
        <v>6020</v>
      </c>
      <c r="BA57" s="24">
        <v>5418</v>
      </c>
      <c r="BB57" s="24">
        <v>5418</v>
      </c>
      <c r="BC57" s="24">
        <v>5418</v>
      </c>
      <c r="BD57" s="25">
        <f t="shared" si="9"/>
        <v>30100</v>
      </c>
      <c r="BE57" s="53">
        <v>0.5</v>
      </c>
      <c r="BF57" s="53">
        <v>0.5</v>
      </c>
      <c r="BG57" s="26">
        <v>66.4</v>
      </c>
      <c r="BH57" s="26">
        <v>66.80000000000001</v>
      </c>
      <c r="BI57" s="26">
        <v>67.20000000000002</v>
      </c>
      <c r="BJ57" s="26">
        <v>67.60000000000002</v>
      </c>
      <c r="BK57" s="26">
        <v>68</v>
      </c>
      <c r="BL57" s="50">
        <v>2130</v>
      </c>
      <c r="BM57" s="41">
        <v>10650</v>
      </c>
    </row>
    <row r="58" spans="1:65" ht="15.75">
      <c r="A58" s="8">
        <v>51</v>
      </c>
      <c r="B58" s="49" t="s">
        <v>53</v>
      </c>
      <c r="C58" s="20">
        <v>100</v>
      </c>
      <c r="D58" s="20">
        <v>80</v>
      </c>
      <c r="E58" s="19">
        <f t="shared" si="0"/>
        <v>42202.8</v>
      </c>
      <c r="F58" s="19">
        <f t="shared" si="1"/>
        <v>42202.8</v>
      </c>
      <c r="G58" s="19">
        <f t="shared" si="2"/>
        <v>42202.8</v>
      </c>
      <c r="H58" s="19">
        <f t="shared" si="3"/>
        <v>42202.8</v>
      </c>
      <c r="I58" s="19">
        <f t="shared" si="4"/>
        <v>42202.8</v>
      </c>
      <c r="J58" s="19">
        <v>211014</v>
      </c>
      <c r="K58" s="50">
        <v>113.97</v>
      </c>
      <c r="L58" s="50">
        <v>569.85</v>
      </c>
      <c r="M58" s="7">
        <v>3</v>
      </c>
      <c r="N58" s="20">
        <v>60</v>
      </c>
      <c r="O58" s="20" t="s">
        <v>131</v>
      </c>
      <c r="P58" s="20" t="s">
        <v>84</v>
      </c>
      <c r="Q58" s="20" t="s">
        <v>123</v>
      </c>
      <c r="R58" s="20" t="s">
        <v>121</v>
      </c>
      <c r="S58" s="20" t="s">
        <v>122</v>
      </c>
      <c r="T58" s="21" t="s">
        <v>84</v>
      </c>
      <c r="U58" s="21" t="s">
        <v>122</v>
      </c>
      <c r="V58" s="21" t="s">
        <v>119</v>
      </c>
      <c r="W58" s="21" t="s">
        <v>82</v>
      </c>
      <c r="X58" s="20" t="s">
        <v>85</v>
      </c>
      <c r="Y58" s="19">
        <v>203700</v>
      </c>
      <c r="Z58" s="19">
        <v>203700</v>
      </c>
      <c r="AA58" s="19">
        <v>203700</v>
      </c>
      <c r="AB58" s="19">
        <v>203700</v>
      </c>
      <c r="AC58" s="19">
        <f t="shared" si="5"/>
        <v>22021.6215996</v>
      </c>
      <c r="AD58" s="19">
        <f t="shared" si="6"/>
        <v>33032.4323994</v>
      </c>
      <c r="AE58" s="19">
        <f t="shared" si="7"/>
        <v>869854.053999</v>
      </c>
      <c r="AF58" s="51">
        <v>1</v>
      </c>
      <c r="AG58" s="51">
        <v>1</v>
      </c>
      <c r="AH58" s="51">
        <v>1</v>
      </c>
      <c r="AI58" s="51">
        <v>1</v>
      </c>
      <c r="AJ58" s="51">
        <v>1</v>
      </c>
      <c r="AK58" s="51">
        <v>5</v>
      </c>
      <c r="AL58" s="22">
        <v>641531</v>
      </c>
      <c r="AM58" s="23">
        <v>692853.4800000001</v>
      </c>
      <c r="AN58" s="23">
        <v>748281.7584000002</v>
      </c>
      <c r="AO58" s="23">
        <v>808144.2990720002</v>
      </c>
      <c r="AP58" s="23">
        <v>872795.8429977603</v>
      </c>
      <c r="AQ58" s="19">
        <v>21</v>
      </c>
      <c r="AR58" s="52">
        <v>105</v>
      </c>
      <c r="AS58" s="18">
        <v>5965.2</v>
      </c>
      <c r="AT58" s="18">
        <v>29826</v>
      </c>
      <c r="AU58" s="18">
        <v>14788.8</v>
      </c>
      <c r="AV58" s="24">
        <v>73944</v>
      </c>
      <c r="AW58" s="16">
        <f t="shared" si="8"/>
        <v>11055.714281003438</v>
      </c>
      <c r="AX58" s="18">
        <v>55278.571405017196</v>
      </c>
      <c r="AY58" s="24">
        <v>6370</v>
      </c>
      <c r="AZ58" s="25">
        <v>4900</v>
      </c>
      <c r="BA58" s="24">
        <v>4410</v>
      </c>
      <c r="BB58" s="24">
        <v>4410</v>
      </c>
      <c r="BC58" s="24">
        <v>4410</v>
      </c>
      <c r="BD58" s="25">
        <f t="shared" si="9"/>
        <v>24500</v>
      </c>
      <c r="BE58" s="53">
        <v>0.5</v>
      </c>
      <c r="BF58" s="53">
        <v>0.5</v>
      </c>
      <c r="BG58" s="26">
        <v>63.2</v>
      </c>
      <c r="BH58" s="26">
        <v>64.4</v>
      </c>
      <c r="BI58" s="26">
        <v>65.60000000000001</v>
      </c>
      <c r="BJ58" s="26">
        <v>66.80000000000001</v>
      </c>
      <c r="BK58" s="26">
        <v>68</v>
      </c>
      <c r="BL58" s="50">
        <v>918</v>
      </c>
      <c r="BM58" s="41">
        <v>4590</v>
      </c>
    </row>
    <row r="59" spans="1:65" ht="15.75">
      <c r="A59" s="8">
        <v>52</v>
      </c>
      <c r="B59" s="49" t="s">
        <v>51</v>
      </c>
      <c r="C59" s="20">
        <v>100</v>
      </c>
      <c r="D59" s="20">
        <v>80</v>
      </c>
      <c r="E59" s="19">
        <f t="shared" si="0"/>
        <v>59090.4</v>
      </c>
      <c r="F59" s="19">
        <f t="shared" si="1"/>
        <v>59090.4</v>
      </c>
      <c r="G59" s="19">
        <f t="shared" si="2"/>
        <v>59090.4</v>
      </c>
      <c r="H59" s="19">
        <f t="shared" si="3"/>
        <v>59090.4</v>
      </c>
      <c r="I59" s="19">
        <f t="shared" si="4"/>
        <v>59090.4</v>
      </c>
      <c r="J59" s="19">
        <v>295452</v>
      </c>
      <c r="K59" s="50">
        <v>55.592</v>
      </c>
      <c r="L59" s="50">
        <v>277.96</v>
      </c>
      <c r="M59" s="7">
        <v>2</v>
      </c>
      <c r="N59" s="20">
        <v>60</v>
      </c>
      <c r="O59" s="20" t="s">
        <v>84</v>
      </c>
      <c r="P59" s="20" t="s">
        <v>122</v>
      </c>
      <c r="Q59" s="20" t="s">
        <v>124</v>
      </c>
      <c r="R59" s="20" t="s">
        <v>118</v>
      </c>
      <c r="S59" s="20" t="s">
        <v>119</v>
      </c>
      <c r="T59" s="21" t="s">
        <v>119</v>
      </c>
      <c r="U59" s="21" t="s">
        <v>82</v>
      </c>
      <c r="V59" s="21" t="s">
        <v>85</v>
      </c>
      <c r="W59" s="21" t="s">
        <v>120</v>
      </c>
      <c r="X59" s="20" t="s">
        <v>83</v>
      </c>
      <c r="Y59" s="19">
        <v>207700</v>
      </c>
      <c r="Z59" s="19">
        <v>207700</v>
      </c>
      <c r="AA59" s="19">
        <v>207700</v>
      </c>
      <c r="AB59" s="19">
        <v>207700</v>
      </c>
      <c r="AC59" s="19">
        <f t="shared" si="5"/>
        <v>22454.0540316</v>
      </c>
      <c r="AD59" s="19">
        <f t="shared" si="6"/>
        <v>33681.0810474</v>
      </c>
      <c r="AE59" s="19">
        <f t="shared" si="7"/>
        <v>886935.135079</v>
      </c>
      <c r="AF59" s="51">
        <v>1</v>
      </c>
      <c r="AG59" s="51">
        <v>1</v>
      </c>
      <c r="AH59" s="51">
        <v>1</v>
      </c>
      <c r="AI59" s="51">
        <v>1</v>
      </c>
      <c r="AJ59" s="51">
        <v>1</v>
      </c>
      <c r="AK59" s="51">
        <v>5</v>
      </c>
      <c r="AL59" s="22">
        <v>656580.6000000001</v>
      </c>
      <c r="AM59" s="23">
        <v>709107.0480000002</v>
      </c>
      <c r="AN59" s="23">
        <v>765835.6118400003</v>
      </c>
      <c r="AO59" s="23">
        <v>827102.4607872004</v>
      </c>
      <c r="AP59" s="23">
        <v>893270.6576501764</v>
      </c>
      <c r="AQ59" s="19">
        <v>21</v>
      </c>
      <c r="AR59" s="52">
        <v>105</v>
      </c>
      <c r="AS59" s="18">
        <v>7145.8</v>
      </c>
      <c r="AT59" s="18">
        <v>35729</v>
      </c>
      <c r="AU59" s="18">
        <v>27575.4</v>
      </c>
      <c r="AV59" s="24">
        <v>137877</v>
      </c>
      <c r="AW59" s="16">
        <f t="shared" si="8"/>
        <v>13606.871839578747</v>
      </c>
      <c r="AX59" s="18">
        <v>68034.35919789373</v>
      </c>
      <c r="AY59" s="24">
        <v>11934</v>
      </c>
      <c r="AZ59" s="25">
        <v>9180</v>
      </c>
      <c r="BA59" s="24">
        <v>8262</v>
      </c>
      <c r="BB59" s="24">
        <v>8262</v>
      </c>
      <c r="BC59" s="24">
        <v>8262</v>
      </c>
      <c r="BD59" s="25">
        <f t="shared" si="9"/>
        <v>45900</v>
      </c>
      <c r="BE59" s="53">
        <v>0.5</v>
      </c>
      <c r="BF59" s="53">
        <v>0.5</v>
      </c>
      <c r="BG59" s="26">
        <v>64.8</v>
      </c>
      <c r="BH59" s="26">
        <v>65.6</v>
      </c>
      <c r="BI59" s="26">
        <v>66.39999999999999</v>
      </c>
      <c r="BJ59" s="26">
        <v>67.19999999999999</v>
      </c>
      <c r="BK59" s="26">
        <v>68</v>
      </c>
      <c r="BL59" s="50">
        <v>4257</v>
      </c>
      <c r="BM59" s="41">
        <v>21285</v>
      </c>
    </row>
    <row r="60" spans="1:65" ht="15.75">
      <c r="A60" s="8">
        <v>53</v>
      </c>
      <c r="B60" s="49" t="s">
        <v>50</v>
      </c>
      <c r="C60" s="20">
        <v>100</v>
      </c>
      <c r="D60" s="20">
        <v>80</v>
      </c>
      <c r="E60" s="19">
        <f t="shared" si="0"/>
        <v>84900.6</v>
      </c>
      <c r="F60" s="19">
        <f t="shared" si="1"/>
        <v>84900.6</v>
      </c>
      <c r="G60" s="19">
        <f t="shared" si="2"/>
        <v>84900.6</v>
      </c>
      <c r="H60" s="19">
        <f t="shared" si="3"/>
        <v>84900.6</v>
      </c>
      <c r="I60" s="19">
        <f t="shared" si="4"/>
        <v>84900.6</v>
      </c>
      <c r="J60" s="19">
        <v>424503</v>
      </c>
      <c r="K60" s="50">
        <v>132.568</v>
      </c>
      <c r="L60" s="50">
        <v>662.84</v>
      </c>
      <c r="M60" s="7">
        <v>3</v>
      </c>
      <c r="N60" s="20">
        <v>60</v>
      </c>
      <c r="O60" s="20" t="s">
        <v>131</v>
      </c>
      <c r="P60" s="20" t="s">
        <v>84</v>
      </c>
      <c r="Q60" s="20" t="s">
        <v>123</v>
      </c>
      <c r="R60" s="20" t="s">
        <v>121</v>
      </c>
      <c r="S60" s="20" t="s">
        <v>122</v>
      </c>
      <c r="T60" s="21" t="s">
        <v>84</v>
      </c>
      <c r="U60" s="21" t="s">
        <v>122</v>
      </c>
      <c r="V60" s="21" t="s">
        <v>119</v>
      </c>
      <c r="W60" s="21" t="s">
        <v>82</v>
      </c>
      <c r="X60" s="20" t="s">
        <v>85</v>
      </c>
      <c r="Y60" s="19">
        <v>254950</v>
      </c>
      <c r="Z60" s="19">
        <v>254950</v>
      </c>
      <c r="AA60" s="19">
        <v>254950</v>
      </c>
      <c r="AB60" s="19">
        <v>254950</v>
      </c>
      <c r="AC60" s="19">
        <f t="shared" si="5"/>
        <v>27562.1621346</v>
      </c>
      <c r="AD60" s="19">
        <f t="shared" si="6"/>
        <v>41343.2432019</v>
      </c>
      <c r="AE60" s="19">
        <f t="shared" si="7"/>
        <v>1088705.4053365</v>
      </c>
      <c r="AF60" s="51">
        <v>1</v>
      </c>
      <c r="AG60" s="51">
        <v>1</v>
      </c>
      <c r="AH60" s="51">
        <v>1</v>
      </c>
      <c r="AI60" s="51">
        <v>1</v>
      </c>
      <c r="AJ60" s="51">
        <v>1</v>
      </c>
      <c r="AK60" s="51">
        <v>5</v>
      </c>
      <c r="AL60" s="22">
        <v>1012578.8400000001</v>
      </c>
      <c r="AM60" s="23">
        <v>1093585.1472000002</v>
      </c>
      <c r="AN60" s="23">
        <v>1181071.9589760003</v>
      </c>
      <c r="AO60" s="23">
        <v>1275557.7156940803</v>
      </c>
      <c r="AP60" s="23">
        <v>1377602.332949607</v>
      </c>
      <c r="AQ60" s="19">
        <v>21</v>
      </c>
      <c r="AR60" s="52">
        <v>105</v>
      </c>
      <c r="AS60" s="18">
        <v>12105</v>
      </c>
      <c r="AT60" s="18">
        <v>60525</v>
      </c>
      <c r="AU60" s="18">
        <v>78768.6</v>
      </c>
      <c r="AV60" s="24">
        <v>393843</v>
      </c>
      <c r="AW60" s="16">
        <f t="shared" si="8"/>
        <v>13856.640000547157</v>
      </c>
      <c r="AX60" s="18">
        <v>69283.20000273579</v>
      </c>
      <c r="AY60" s="24">
        <v>12948</v>
      </c>
      <c r="AZ60" s="25">
        <v>9960</v>
      </c>
      <c r="BA60" s="24">
        <v>8964</v>
      </c>
      <c r="BB60" s="24">
        <v>8964</v>
      </c>
      <c r="BC60" s="24">
        <v>8964</v>
      </c>
      <c r="BD60" s="25">
        <f t="shared" si="9"/>
        <v>49800</v>
      </c>
      <c r="BE60" s="53">
        <v>0.5</v>
      </c>
      <c r="BF60" s="53">
        <v>0.5</v>
      </c>
      <c r="BG60" s="26">
        <v>68</v>
      </c>
      <c r="BH60" s="26">
        <v>68</v>
      </c>
      <c r="BI60" s="26">
        <v>68</v>
      </c>
      <c r="BJ60" s="26">
        <v>68</v>
      </c>
      <c r="BK60" s="26">
        <v>68</v>
      </c>
      <c r="BL60" s="50">
        <v>2217</v>
      </c>
      <c r="BM60" s="41">
        <v>11085</v>
      </c>
    </row>
    <row r="61" spans="1:65" ht="15.75">
      <c r="A61" s="8">
        <v>54</v>
      </c>
      <c r="B61" s="49" t="s">
        <v>54</v>
      </c>
      <c r="C61" s="20">
        <v>100</v>
      </c>
      <c r="D61" s="20">
        <v>80</v>
      </c>
      <c r="E61" s="19">
        <f t="shared" si="0"/>
        <v>212783.4</v>
      </c>
      <c r="F61" s="19">
        <f t="shared" si="1"/>
        <v>212783.4</v>
      </c>
      <c r="G61" s="19">
        <f t="shared" si="2"/>
        <v>212783.4</v>
      </c>
      <c r="H61" s="19">
        <f t="shared" si="3"/>
        <v>212783.4</v>
      </c>
      <c r="I61" s="19">
        <f t="shared" si="4"/>
        <v>212783.4</v>
      </c>
      <c r="J61" s="19">
        <v>1063917</v>
      </c>
      <c r="K61" s="50">
        <v>837.9680000000001</v>
      </c>
      <c r="L61" s="50">
        <v>4189.84</v>
      </c>
      <c r="M61" s="7">
        <v>1</v>
      </c>
      <c r="N61" s="20">
        <v>60</v>
      </c>
      <c r="O61" s="20" t="s">
        <v>85</v>
      </c>
      <c r="P61" s="20" t="s">
        <v>120</v>
      </c>
      <c r="Q61" s="20" t="s">
        <v>125</v>
      </c>
      <c r="R61" s="20" t="s">
        <v>126</v>
      </c>
      <c r="S61" s="20" t="s">
        <v>83</v>
      </c>
      <c r="T61" s="21" t="s">
        <v>127</v>
      </c>
      <c r="U61" s="21" t="s">
        <v>128</v>
      </c>
      <c r="V61" s="21" t="s">
        <v>129</v>
      </c>
      <c r="W61" s="21" t="s">
        <v>130</v>
      </c>
      <c r="X61" s="20" t="s">
        <v>86</v>
      </c>
      <c r="Y61" s="19">
        <v>214950</v>
      </c>
      <c r="Z61" s="19">
        <v>214950</v>
      </c>
      <c r="AA61" s="19">
        <v>214950</v>
      </c>
      <c r="AB61" s="19">
        <v>214950</v>
      </c>
      <c r="AC61" s="19">
        <f>Y61*0.108108108</f>
        <v>23237.8378146</v>
      </c>
      <c r="AD61" s="19">
        <f>Y61*0.162162162</f>
        <v>34856.7567219</v>
      </c>
      <c r="AE61" s="19">
        <f>SUM(Y61:AD61)</f>
        <v>917894.5945364999</v>
      </c>
      <c r="AF61" s="51">
        <v>1</v>
      </c>
      <c r="AG61" s="51">
        <v>1</v>
      </c>
      <c r="AH61" s="51">
        <v>1</v>
      </c>
      <c r="AI61" s="51">
        <v>1</v>
      </c>
      <c r="AJ61" s="51">
        <v>1</v>
      </c>
      <c r="AK61" s="51">
        <v>5</v>
      </c>
      <c r="AL61" s="22">
        <v>262783.4</v>
      </c>
      <c r="AM61" s="23">
        <v>289061.74000000005</v>
      </c>
      <c r="AN61" s="23">
        <v>317967.9140000001</v>
      </c>
      <c r="AO61" s="23">
        <v>349764.70540000015</v>
      </c>
      <c r="AP61" s="23">
        <v>384741.1759400002</v>
      </c>
      <c r="AQ61" s="19">
        <v>35</v>
      </c>
      <c r="AR61" s="52">
        <v>175</v>
      </c>
      <c r="AS61" s="18">
        <v>22000</v>
      </c>
      <c r="AT61" s="18">
        <v>110000</v>
      </c>
      <c r="AU61" s="18">
        <v>63663.064</v>
      </c>
      <c r="AV61" s="24">
        <v>318315.32</v>
      </c>
      <c r="AW61" s="16">
        <f t="shared" si="8"/>
        <v>22761.689261074385</v>
      </c>
      <c r="AX61" s="18">
        <v>113808.44630537192</v>
      </c>
      <c r="AY61" s="24">
        <v>8138</v>
      </c>
      <c r="AZ61" s="25">
        <v>6260</v>
      </c>
      <c r="BA61" s="24">
        <v>5634</v>
      </c>
      <c r="BB61" s="24">
        <v>5634</v>
      </c>
      <c r="BC61" s="24">
        <v>5634</v>
      </c>
      <c r="BD61" s="25">
        <f t="shared" si="9"/>
        <v>31300</v>
      </c>
      <c r="BE61" s="53">
        <v>0.5</v>
      </c>
      <c r="BF61" s="53">
        <v>0.5</v>
      </c>
      <c r="BG61" s="26">
        <v>66.4</v>
      </c>
      <c r="BH61" s="26">
        <v>66.80000000000001</v>
      </c>
      <c r="BI61" s="26">
        <v>67.20000000000002</v>
      </c>
      <c r="BJ61" s="26">
        <v>67.60000000000002</v>
      </c>
      <c r="BK61" s="26">
        <v>68</v>
      </c>
      <c r="BL61" s="50">
        <v>4054</v>
      </c>
      <c r="BM61" s="41">
        <v>20270</v>
      </c>
    </row>
    <row r="62" spans="1:65" ht="15.75">
      <c r="A62" s="8">
        <v>55</v>
      </c>
      <c r="B62" s="49" t="s">
        <v>49</v>
      </c>
      <c r="C62" s="20">
        <v>100</v>
      </c>
      <c r="D62" s="20">
        <v>80</v>
      </c>
      <c r="E62" s="19">
        <f t="shared" si="0"/>
        <v>51042.6</v>
      </c>
      <c r="F62" s="19">
        <f t="shared" si="1"/>
        <v>51042.6</v>
      </c>
      <c r="G62" s="19">
        <f t="shared" si="2"/>
        <v>51042.6</v>
      </c>
      <c r="H62" s="19">
        <f t="shared" si="3"/>
        <v>51042.6</v>
      </c>
      <c r="I62" s="19">
        <f t="shared" si="4"/>
        <v>51042.6</v>
      </c>
      <c r="J62" s="19">
        <v>255213</v>
      </c>
      <c r="K62" s="50">
        <v>469.93</v>
      </c>
      <c r="L62" s="50">
        <v>2349.65</v>
      </c>
      <c r="M62" s="7">
        <v>1</v>
      </c>
      <c r="N62" s="20">
        <v>60</v>
      </c>
      <c r="O62" s="20" t="s">
        <v>85</v>
      </c>
      <c r="P62" s="20" t="s">
        <v>120</v>
      </c>
      <c r="Q62" s="20" t="s">
        <v>125</v>
      </c>
      <c r="R62" s="20" t="s">
        <v>126</v>
      </c>
      <c r="S62" s="20" t="s">
        <v>83</v>
      </c>
      <c r="T62" s="21" t="s">
        <v>127</v>
      </c>
      <c r="U62" s="21" t="s">
        <v>128</v>
      </c>
      <c r="V62" s="21" t="s">
        <v>129</v>
      </c>
      <c r="W62" s="21" t="s">
        <v>130</v>
      </c>
      <c r="X62" s="20" t="s">
        <v>86</v>
      </c>
      <c r="Y62" s="19">
        <v>214950</v>
      </c>
      <c r="Z62" s="19">
        <v>214950</v>
      </c>
      <c r="AA62" s="19">
        <v>214950</v>
      </c>
      <c r="AB62" s="19">
        <v>214950</v>
      </c>
      <c r="AC62" s="19">
        <f>Y62*0.108108108</f>
        <v>23237.8378146</v>
      </c>
      <c r="AD62" s="19">
        <f>Y62*0.162162162</f>
        <v>34856.7567219</v>
      </c>
      <c r="AE62" s="19">
        <f>SUM(Y62:AD62)</f>
        <v>917894.5945364999</v>
      </c>
      <c r="AF62" s="51">
        <v>1</v>
      </c>
      <c r="AG62" s="51">
        <v>1</v>
      </c>
      <c r="AH62" s="51">
        <v>1</v>
      </c>
      <c r="AI62" s="51">
        <v>1</v>
      </c>
      <c r="AJ62" s="51">
        <v>1</v>
      </c>
      <c r="AK62" s="51">
        <v>5</v>
      </c>
      <c r="AL62" s="22">
        <v>372819.7</v>
      </c>
      <c r="AM62" s="23">
        <v>410101.67000000004</v>
      </c>
      <c r="AN62" s="23">
        <v>451111.83700000006</v>
      </c>
      <c r="AO62" s="23">
        <v>496223.0207000001</v>
      </c>
      <c r="AP62" s="23">
        <v>545845.3227700002</v>
      </c>
      <c r="AQ62" s="19">
        <v>21</v>
      </c>
      <c r="AR62" s="52">
        <v>105</v>
      </c>
      <c r="AS62" s="18">
        <v>11166.2</v>
      </c>
      <c r="AT62" s="18">
        <v>55831</v>
      </c>
      <c r="AU62" s="18">
        <v>67837.8</v>
      </c>
      <c r="AV62" s="24">
        <v>339189</v>
      </c>
      <c r="AW62" s="16">
        <f t="shared" si="8"/>
        <v>8336.17801524782</v>
      </c>
      <c r="AX62" s="18">
        <v>41680.890076239106</v>
      </c>
      <c r="AY62" s="24">
        <v>7670</v>
      </c>
      <c r="AZ62" s="25">
        <v>5900</v>
      </c>
      <c r="BA62" s="24">
        <v>5310</v>
      </c>
      <c r="BB62" s="24">
        <v>5310</v>
      </c>
      <c r="BC62" s="24">
        <v>5310</v>
      </c>
      <c r="BD62" s="25">
        <f t="shared" si="9"/>
        <v>29500</v>
      </c>
      <c r="BE62" s="53">
        <v>0.5</v>
      </c>
      <c r="BF62" s="53">
        <v>0.5</v>
      </c>
      <c r="BG62" s="26">
        <v>65.6</v>
      </c>
      <c r="BH62" s="26">
        <v>66.19999999999999</v>
      </c>
      <c r="BI62" s="26">
        <v>66.79999999999998</v>
      </c>
      <c r="BJ62" s="26">
        <v>67.39999999999998</v>
      </c>
      <c r="BK62" s="26">
        <v>68</v>
      </c>
      <c r="BL62" s="50">
        <v>867</v>
      </c>
      <c r="BM62" s="41">
        <v>4335</v>
      </c>
    </row>
    <row r="63" spans="1:65" ht="15.75">
      <c r="A63" s="8">
        <v>56</v>
      </c>
      <c r="B63" s="49" t="s">
        <v>55</v>
      </c>
      <c r="C63" s="20">
        <v>100</v>
      </c>
      <c r="D63" s="20">
        <v>80</v>
      </c>
      <c r="E63" s="19">
        <f t="shared" si="0"/>
        <v>99545.4</v>
      </c>
      <c r="F63" s="19">
        <f t="shared" si="1"/>
        <v>99545.4</v>
      </c>
      <c r="G63" s="19">
        <f t="shared" si="2"/>
        <v>99545.4</v>
      </c>
      <c r="H63" s="19">
        <f t="shared" si="3"/>
        <v>99545.4</v>
      </c>
      <c r="I63" s="19">
        <f t="shared" si="4"/>
        <v>99545.4</v>
      </c>
      <c r="J63" s="19">
        <v>497727</v>
      </c>
      <c r="K63" s="50">
        <v>1648.5415999999998</v>
      </c>
      <c r="L63" s="50">
        <v>8242.707999999999</v>
      </c>
      <c r="M63" s="7">
        <v>3</v>
      </c>
      <c r="N63" s="20">
        <v>60</v>
      </c>
      <c r="O63" s="20" t="s">
        <v>131</v>
      </c>
      <c r="P63" s="20">
        <v>30</v>
      </c>
      <c r="Q63" s="20">
        <v>32</v>
      </c>
      <c r="R63" s="20">
        <v>34</v>
      </c>
      <c r="S63" s="20">
        <v>35</v>
      </c>
      <c r="T63" s="21">
        <v>30</v>
      </c>
      <c r="U63" s="21">
        <v>35</v>
      </c>
      <c r="V63" s="21">
        <v>40</v>
      </c>
      <c r="W63" s="21">
        <v>45</v>
      </c>
      <c r="X63" s="20">
        <v>50</v>
      </c>
      <c r="Y63" s="19">
        <v>267500</v>
      </c>
      <c r="Z63" s="19">
        <v>267500</v>
      </c>
      <c r="AA63" s="19">
        <v>267500</v>
      </c>
      <c r="AB63" s="19">
        <v>267500</v>
      </c>
      <c r="AC63" s="19">
        <f t="shared" si="5"/>
        <v>28918.918889999997</v>
      </c>
      <c r="AD63" s="19">
        <f t="shared" si="6"/>
        <v>43378.378335</v>
      </c>
      <c r="AE63" s="19">
        <f t="shared" si="7"/>
        <v>1142297.297225</v>
      </c>
      <c r="AF63" s="51">
        <v>1</v>
      </c>
      <c r="AG63" s="51">
        <v>1</v>
      </c>
      <c r="AH63" s="51">
        <v>1</v>
      </c>
      <c r="AI63" s="51">
        <v>1</v>
      </c>
      <c r="AJ63" s="51">
        <v>1</v>
      </c>
      <c r="AK63" s="51">
        <v>5</v>
      </c>
      <c r="AL63" s="22">
        <v>909356.76</v>
      </c>
      <c r="AM63" s="23">
        <v>982105.3008000001</v>
      </c>
      <c r="AN63" s="23">
        <v>1060673.7248640002</v>
      </c>
      <c r="AO63" s="23">
        <v>1145527.6228531203</v>
      </c>
      <c r="AP63" s="23">
        <v>1237169.83268137</v>
      </c>
      <c r="AQ63" s="19">
        <v>21</v>
      </c>
      <c r="AR63" s="52">
        <v>105</v>
      </c>
      <c r="AS63" s="18">
        <v>14855.6</v>
      </c>
      <c r="AT63" s="18">
        <v>74278</v>
      </c>
      <c r="AU63" s="18">
        <v>59303.2</v>
      </c>
      <c r="AV63" s="24">
        <v>296516</v>
      </c>
      <c r="AW63" s="16">
        <f t="shared" si="8"/>
        <v>19535.734476921927</v>
      </c>
      <c r="AX63" s="18">
        <v>97678.67238460963</v>
      </c>
      <c r="AY63" s="24">
        <v>14820</v>
      </c>
      <c r="AZ63" s="25">
        <v>11400</v>
      </c>
      <c r="BA63" s="24">
        <v>10260</v>
      </c>
      <c r="BB63" s="24">
        <v>10260</v>
      </c>
      <c r="BC63" s="24">
        <v>10260</v>
      </c>
      <c r="BD63" s="25">
        <f t="shared" si="9"/>
        <v>57000</v>
      </c>
      <c r="BE63" s="53">
        <v>0.5</v>
      </c>
      <c r="BF63" s="53">
        <v>0.5</v>
      </c>
      <c r="BG63" s="26">
        <v>66.4</v>
      </c>
      <c r="BH63" s="26">
        <v>66.80000000000001</v>
      </c>
      <c r="BI63" s="26">
        <v>67.20000000000002</v>
      </c>
      <c r="BJ63" s="26">
        <v>67.60000000000002</v>
      </c>
      <c r="BK63" s="26">
        <v>68</v>
      </c>
      <c r="BL63" s="50">
        <v>2303</v>
      </c>
      <c r="BM63" s="41">
        <v>11515</v>
      </c>
    </row>
    <row r="64" spans="1:65" ht="15.75">
      <c r="A64" s="8">
        <v>57</v>
      </c>
      <c r="B64" s="49" t="s">
        <v>52</v>
      </c>
      <c r="C64" s="20">
        <v>100</v>
      </c>
      <c r="D64" s="20">
        <v>80</v>
      </c>
      <c r="E64" s="19">
        <f t="shared" si="0"/>
        <v>122682.6</v>
      </c>
      <c r="F64" s="19">
        <f t="shared" si="1"/>
        <v>122682.6</v>
      </c>
      <c r="G64" s="19">
        <f t="shared" si="2"/>
        <v>122682.6</v>
      </c>
      <c r="H64" s="19">
        <f t="shared" si="3"/>
        <v>122682.6</v>
      </c>
      <c r="I64" s="19">
        <f t="shared" si="4"/>
        <v>122682.6</v>
      </c>
      <c r="J64" s="19">
        <v>613413</v>
      </c>
      <c r="K64" s="50">
        <v>1039.628</v>
      </c>
      <c r="L64" s="50">
        <v>5198.139999999999</v>
      </c>
      <c r="M64" s="7">
        <v>2</v>
      </c>
      <c r="N64" s="20">
        <v>60</v>
      </c>
      <c r="O64" s="20">
        <v>30</v>
      </c>
      <c r="P64" s="20">
        <v>35</v>
      </c>
      <c r="Q64" s="20">
        <v>37</v>
      </c>
      <c r="R64" s="20">
        <v>39</v>
      </c>
      <c r="S64" s="20" t="s">
        <v>119</v>
      </c>
      <c r="T64" s="21" t="s">
        <v>119</v>
      </c>
      <c r="U64" s="21" t="s">
        <v>82</v>
      </c>
      <c r="V64" s="21" t="s">
        <v>85</v>
      </c>
      <c r="W64" s="21" t="s">
        <v>120</v>
      </c>
      <c r="X64" s="20">
        <v>60</v>
      </c>
      <c r="Y64" s="19">
        <v>237500</v>
      </c>
      <c r="Z64" s="19">
        <v>237500</v>
      </c>
      <c r="AA64" s="19">
        <v>237500</v>
      </c>
      <c r="AB64" s="19">
        <v>237500</v>
      </c>
      <c r="AC64" s="19">
        <f t="shared" si="5"/>
        <v>25675.675649999997</v>
      </c>
      <c r="AD64" s="19">
        <f t="shared" si="6"/>
        <v>38513.513475</v>
      </c>
      <c r="AE64" s="19">
        <f t="shared" si="7"/>
        <v>1014189.189125</v>
      </c>
      <c r="AF64" s="51">
        <v>1</v>
      </c>
      <c r="AG64" s="51">
        <v>1</v>
      </c>
      <c r="AH64" s="51">
        <v>1</v>
      </c>
      <c r="AI64" s="51">
        <v>1</v>
      </c>
      <c r="AJ64" s="51">
        <v>1</v>
      </c>
      <c r="AK64" s="51">
        <v>5</v>
      </c>
      <c r="AL64" s="22">
        <v>679376.16</v>
      </c>
      <c r="AM64" s="23">
        <v>733726.2528000001</v>
      </c>
      <c r="AN64" s="23">
        <v>792424.3530240002</v>
      </c>
      <c r="AO64" s="23">
        <v>855818.3012659203</v>
      </c>
      <c r="AP64" s="23">
        <v>924283.765367194</v>
      </c>
      <c r="AQ64" s="19">
        <v>21</v>
      </c>
      <c r="AR64" s="52">
        <v>105</v>
      </c>
      <c r="AS64" s="18">
        <v>11708.4</v>
      </c>
      <c r="AT64" s="18">
        <v>58542</v>
      </c>
      <c r="AU64" s="18">
        <v>40577.6</v>
      </c>
      <c r="AV64" s="24">
        <v>202888</v>
      </c>
      <c r="AW64" s="16">
        <f t="shared" si="8"/>
        <v>22448.271469491232</v>
      </c>
      <c r="AX64" s="18">
        <v>112241.35734745616</v>
      </c>
      <c r="AY64" s="24">
        <v>15210</v>
      </c>
      <c r="AZ64" s="25">
        <v>11700</v>
      </c>
      <c r="BA64" s="24">
        <v>10530</v>
      </c>
      <c r="BB64" s="24">
        <v>10530</v>
      </c>
      <c r="BC64" s="24">
        <v>10530</v>
      </c>
      <c r="BD64" s="25">
        <f t="shared" si="9"/>
        <v>58500</v>
      </c>
      <c r="BE64" s="53">
        <v>0.5</v>
      </c>
      <c r="BF64" s="53">
        <v>0.5</v>
      </c>
      <c r="BG64" s="26">
        <v>65.6</v>
      </c>
      <c r="BH64" s="26">
        <v>66.19999999999999</v>
      </c>
      <c r="BI64" s="26">
        <v>66.79999999999998</v>
      </c>
      <c r="BJ64" s="26">
        <v>67.39999999999998</v>
      </c>
      <c r="BK64" s="26">
        <v>68</v>
      </c>
      <c r="BL64" s="50">
        <v>3443</v>
      </c>
      <c r="BM64" s="41">
        <v>17215</v>
      </c>
    </row>
    <row r="65" spans="1:65" ht="15.75">
      <c r="A65" s="8">
        <v>58</v>
      </c>
      <c r="B65" s="49" t="s">
        <v>44</v>
      </c>
      <c r="C65" s="20">
        <v>100</v>
      </c>
      <c r="D65" s="20">
        <v>80</v>
      </c>
      <c r="E65" s="19">
        <f t="shared" si="0"/>
        <v>97857</v>
      </c>
      <c r="F65" s="19">
        <f t="shared" si="1"/>
        <v>97857</v>
      </c>
      <c r="G65" s="19">
        <f t="shared" si="2"/>
        <v>97857</v>
      </c>
      <c r="H65" s="19">
        <f t="shared" si="3"/>
        <v>97857</v>
      </c>
      <c r="I65" s="19">
        <f t="shared" si="4"/>
        <v>97857</v>
      </c>
      <c r="J65" s="19">
        <v>489285</v>
      </c>
      <c r="K65" s="50">
        <v>156.912</v>
      </c>
      <c r="L65" s="50">
        <v>784.5600000000001</v>
      </c>
      <c r="M65" s="7">
        <v>1</v>
      </c>
      <c r="N65" s="20">
        <v>60</v>
      </c>
      <c r="O65" s="20">
        <v>50</v>
      </c>
      <c r="P65" s="20" t="s">
        <v>120</v>
      </c>
      <c r="Q65" s="20" t="s">
        <v>125</v>
      </c>
      <c r="R65" s="20" t="s">
        <v>126</v>
      </c>
      <c r="S65" s="20" t="s">
        <v>83</v>
      </c>
      <c r="T65" s="21" t="s">
        <v>127</v>
      </c>
      <c r="U65" s="21" t="s">
        <v>128</v>
      </c>
      <c r="V65" s="21" t="s">
        <v>129</v>
      </c>
      <c r="W65" s="21" t="s">
        <v>130</v>
      </c>
      <c r="X65" s="20" t="s">
        <v>86</v>
      </c>
      <c r="Y65" s="19">
        <v>278500</v>
      </c>
      <c r="Z65" s="19">
        <v>278500</v>
      </c>
      <c r="AA65" s="19">
        <v>278500</v>
      </c>
      <c r="AB65" s="19">
        <v>278500</v>
      </c>
      <c r="AC65" s="19">
        <f>Y65*0.108108108</f>
        <v>30108.108077999997</v>
      </c>
      <c r="AD65" s="19">
        <f>Y65*0.162162162</f>
        <v>45162.162117</v>
      </c>
      <c r="AE65" s="19">
        <f>SUM(Y65:AD65)</f>
        <v>1189270.2701949999</v>
      </c>
      <c r="AF65" s="51">
        <v>1</v>
      </c>
      <c r="AG65" s="51">
        <v>1</v>
      </c>
      <c r="AH65" s="51">
        <v>1</v>
      </c>
      <c r="AI65" s="51">
        <v>1</v>
      </c>
      <c r="AJ65" s="51">
        <v>1</v>
      </c>
      <c r="AK65" s="51">
        <v>5</v>
      </c>
      <c r="AL65" s="22">
        <v>586743.3</v>
      </c>
      <c r="AM65" s="23">
        <v>645417.6300000001</v>
      </c>
      <c r="AN65" s="23">
        <v>697051.0404000002</v>
      </c>
      <c r="AO65" s="23">
        <v>752815.1236320003</v>
      </c>
      <c r="AP65" s="23">
        <v>813040.3335225604</v>
      </c>
      <c r="AQ65" s="19">
        <v>21</v>
      </c>
      <c r="AR65" s="52">
        <v>105</v>
      </c>
      <c r="AS65" s="18">
        <v>9819.6</v>
      </c>
      <c r="AT65" s="18">
        <v>49098</v>
      </c>
      <c r="AU65" s="18">
        <v>40260.2</v>
      </c>
      <c r="AV65" s="24">
        <v>201301</v>
      </c>
      <c r="AW65" s="16">
        <f t="shared" si="8"/>
        <v>20356.59670438664</v>
      </c>
      <c r="AX65" s="18">
        <v>101782.9835219332</v>
      </c>
      <c r="AY65" s="24">
        <v>13078</v>
      </c>
      <c r="AZ65" s="25">
        <v>10060</v>
      </c>
      <c r="BA65" s="24">
        <v>9054</v>
      </c>
      <c r="BB65" s="24">
        <v>9054</v>
      </c>
      <c r="BC65" s="24">
        <v>9054</v>
      </c>
      <c r="BD65" s="25">
        <f t="shared" si="9"/>
        <v>50300</v>
      </c>
      <c r="BE65" s="53">
        <v>0.5</v>
      </c>
      <c r="BF65" s="53">
        <v>0.5</v>
      </c>
      <c r="BG65" s="26">
        <v>66.4</v>
      </c>
      <c r="BH65" s="26">
        <v>66.80000000000001</v>
      </c>
      <c r="BI65" s="26">
        <v>67.20000000000002</v>
      </c>
      <c r="BJ65" s="26">
        <v>67.60000000000002</v>
      </c>
      <c r="BK65" s="26">
        <v>68</v>
      </c>
      <c r="BL65" s="50">
        <v>2915</v>
      </c>
      <c r="BM65" s="41">
        <v>14575</v>
      </c>
    </row>
    <row r="66" spans="1:65" ht="15.75">
      <c r="A66" s="8">
        <v>59</v>
      </c>
      <c r="B66" s="49" t="s">
        <v>48</v>
      </c>
      <c r="C66" s="20">
        <v>100</v>
      </c>
      <c r="D66" s="20">
        <v>80</v>
      </c>
      <c r="E66" s="19">
        <f t="shared" si="0"/>
        <v>87316.2</v>
      </c>
      <c r="F66" s="19">
        <f t="shared" si="1"/>
        <v>87316.2</v>
      </c>
      <c r="G66" s="19">
        <f t="shared" si="2"/>
        <v>87316.2</v>
      </c>
      <c r="H66" s="19">
        <f t="shared" si="3"/>
        <v>87316.2</v>
      </c>
      <c r="I66" s="19">
        <f t="shared" si="4"/>
        <v>87316.2</v>
      </c>
      <c r="J66" s="19">
        <v>436581</v>
      </c>
      <c r="K66" s="50">
        <v>907.5319999999999</v>
      </c>
      <c r="L66" s="50">
        <v>4537.66</v>
      </c>
      <c r="M66" s="7">
        <v>2</v>
      </c>
      <c r="N66" s="20">
        <v>60</v>
      </c>
      <c r="O66" s="20">
        <v>30</v>
      </c>
      <c r="P66" s="20" t="s">
        <v>122</v>
      </c>
      <c r="Q66" s="20" t="s">
        <v>124</v>
      </c>
      <c r="R66" s="20" t="s">
        <v>118</v>
      </c>
      <c r="S66" s="20" t="s">
        <v>119</v>
      </c>
      <c r="T66" s="21" t="s">
        <v>119</v>
      </c>
      <c r="U66" s="21" t="s">
        <v>82</v>
      </c>
      <c r="V66" s="21" t="s">
        <v>85</v>
      </c>
      <c r="W66" s="21" t="s">
        <v>120</v>
      </c>
      <c r="X66" s="20" t="s">
        <v>83</v>
      </c>
      <c r="Y66" s="19">
        <v>215500</v>
      </c>
      <c r="Z66" s="19">
        <v>215500</v>
      </c>
      <c r="AA66" s="19">
        <v>215500</v>
      </c>
      <c r="AB66" s="19">
        <v>215500</v>
      </c>
      <c r="AC66" s="19">
        <f>Y66*0.108108108</f>
        <v>23297.297274</v>
      </c>
      <c r="AD66" s="19">
        <f>Y66*0.162162162</f>
        <v>34945.945911</v>
      </c>
      <c r="AE66" s="19">
        <f>SUM(Y66:AD66)</f>
        <v>920243.243185</v>
      </c>
      <c r="AF66" s="51">
        <v>1</v>
      </c>
      <c r="AG66" s="51">
        <v>1</v>
      </c>
      <c r="AH66" s="51">
        <v>1</v>
      </c>
      <c r="AI66" s="51">
        <v>1</v>
      </c>
      <c r="AJ66" s="51">
        <v>1</v>
      </c>
      <c r="AK66" s="51">
        <v>5</v>
      </c>
      <c r="AL66" s="22">
        <v>330686.4</v>
      </c>
      <c r="AM66" s="23">
        <v>363755.04000000004</v>
      </c>
      <c r="AN66" s="23">
        <v>400130.54400000005</v>
      </c>
      <c r="AO66" s="23">
        <v>440143.5984000001</v>
      </c>
      <c r="AP66" s="23">
        <v>484157.9582400001</v>
      </c>
      <c r="AQ66" s="19">
        <v>21</v>
      </c>
      <c r="AR66" s="52">
        <v>105</v>
      </c>
      <c r="AS66" s="18">
        <v>6991.6</v>
      </c>
      <c r="AT66" s="18">
        <v>34958</v>
      </c>
      <c r="AU66" s="18">
        <v>28401.2</v>
      </c>
      <c r="AV66" s="24">
        <v>142006</v>
      </c>
      <c r="AW66" s="16">
        <f t="shared" si="8"/>
        <v>13584.216161791095</v>
      </c>
      <c r="AX66" s="18">
        <v>67921.08080895548</v>
      </c>
      <c r="AY66" s="24">
        <v>10114</v>
      </c>
      <c r="AZ66" s="25">
        <v>7780</v>
      </c>
      <c r="BA66" s="24">
        <v>7002</v>
      </c>
      <c r="BB66" s="24">
        <v>7002</v>
      </c>
      <c r="BC66" s="24">
        <v>7002</v>
      </c>
      <c r="BD66" s="25">
        <f t="shared" si="9"/>
        <v>38900</v>
      </c>
      <c r="BE66" s="53">
        <v>0.5</v>
      </c>
      <c r="BF66" s="53">
        <v>0.5</v>
      </c>
      <c r="BG66" s="26">
        <v>68</v>
      </c>
      <c r="BH66" s="26">
        <v>68</v>
      </c>
      <c r="BI66" s="26">
        <v>68</v>
      </c>
      <c r="BJ66" s="26">
        <v>68</v>
      </c>
      <c r="BK66" s="26">
        <v>68</v>
      </c>
      <c r="BL66" s="50">
        <v>1850</v>
      </c>
      <c r="BM66" s="41">
        <v>9250</v>
      </c>
    </row>
    <row r="67" spans="1:65" ht="15.75" customHeight="1">
      <c r="A67" s="8">
        <v>60</v>
      </c>
      <c r="B67" s="49" t="s">
        <v>45</v>
      </c>
      <c r="C67" s="20">
        <v>100</v>
      </c>
      <c r="D67" s="20">
        <v>80</v>
      </c>
      <c r="E67" s="19">
        <f t="shared" si="0"/>
        <v>107713.8</v>
      </c>
      <c r="F67" s="19">
        <f t="shared" si="1"/>
        <v>107713.8</v>
      </c>
      <c r="G67" s="19">
        <f t="shared" si="2"/>
        <v>107713.8</v>
      </c>
      <c r="H67" s="19">
        <f t="shared" si="3"/>
        <v>107713.8</v>
      </c>
      <c r="I67" s="19">
        <f t="shared" si="4"/>
        <v>107713.8</v>
      </c>
      <c r="J67" s="19">
        <v>538569</v>
      </c>
      <c r="K67" s="50">
        <v>192.79000000000002</v>
      </c>
      <c r="L67" s="50">
        <v>963.95</v>
      </c>
      <c r="M67" s="7">
        <v>3</v>
      </c>
      <c r="N67" s="20">
        <v>60</v>
      </c>
      <c r="O67" s="20">
        <v>25</v>
      </c>
      <c r="P67" s="20" t="s">
        <v>84</v>
      </c>
      <c r="Q67" s="20" t="s">
        <v>123</v>
      </c>
      <c r="R67" s="20" t="s">
        <v>121</v>
      </c>
      <c r="S67" s="20" t="s">
        <v>122</v>
      </c>
      <c r="T67" s="21" t="s">
        <v>84</v>
      </c>
      <c r="U67" s="21" t="s">
        <v>122</v>
      </c>
      <c r="V67" s="21" t="s">
        <v>119</v>
      </c>
      <c r="W67" s="21" t="s">
        <v>82</v>
      </c>
      <c r="X67" s="20" t="s">
        <v>85</v>
      </c>
      <c r="Y67" s="19">
        <v>1200000</v>
      </c>
      <c r="Z67" s="19">
        <v>1200000</v>
      </c>
      <c r="AA67" s="19">
        <v>1200000</v>
      </c>
      <c r="AB67" s="19">
        <v>1200000</v>
      </c>
      <c r="AC67" s="19">
        <f>Y67*0.108108108</f>
        <v>129729.72959999999</v>
      </c>
      <c r="AD67" s="19">
        <f>Y67*0.162162162</f>
        <v>194594.5944</v>
      </c>
      <c r="AE67" s="19">
        <f>SUM(Y67:AD67)</f>
        <v>5124324.324</v>
      </c>
      <c r="AF67" s="92" t="s">
        <v>110</v>
      </c>
      <c r="AG67" s="93"/>
      <c r="AH67" s="93"/>
      <c r="AI67" s="93"/>
      <c r="AJ67" s="93"/>
      <c r="AK67" s="94"/>
      <c r="AL67" s="22">
        <v>930110.04</v>
      </c>
      <c r="AM67" s="23">
        <v>1004518.8432000001</v>
      </c>
      <c r="AN67" s="23">
        <v>1084880.3506560002</v>
      </c>
      <c r="AO67" s="23">
        <v>1171670.7787084803</v>
      </c>
      <c r="AP67" s="23">
        <v>1265404.4410051587</v>
      </c>
      <c r="AQ67" s="19">
        <v>21</v>
      </c>
      <c r="AR67" s="52">
        <v>105</v>
      </c>
      <c r="AS67" s="18">
        <v>12029</v>
      </c>
      <c r="AT67" s="18">
        <v>60145</v>
      </c>
      <c r="AU67" s="18">
        <v>41399</v>
      </c>
      <c r="AV67" s="24">
        <v>206995</v>
      </c>
      <c r="AW67" s="16">
        <f t="shared" si="8"/>
        <v>18381.44906692194</v>
      </c>
      <c r="AX67" s="18">
        <v>91907.2453346097</v>
      </c>
      <c r="AY67" s="24">
        <v>14066</v>
      </c>
      <c r="AZ67" s="25">
        <v>10820</v>
      </c>
      <c r="BA67" s="24">
        <v>9738</v>
      </c>
      <c r="BB67" s="24">
        <v>9738</v>
      </c>
      <c r="BC67" s="24">
        <v>9738</v>
      </c>
      <c r="BD67" s="25">
        <f t="shared" si="9"/>
        <v>54100</v>
      </c>
      <c r="BE67" s="53">
        <v>0.5</v>
      </c>
      <c r="BF67" s="53">
        <v>0.5</v>
      </c>
      <c r="BG67" s="26">
        <v>68</v>
      </c>
      <c r="BH67" s="26">
        <v>68</v>
      </c>
      <c r="BI67" s="26">
        <v>68</v>
      </c>
      <c r="BJ67" s="26">
        <v>68</v>
      </c>
      <c r="BK67" s="26">
        <v>68</v>
      </c>
      <c r="BL67" s="50">
        <v>3332</v>
      </c>
      <c r="BM67" s="41">
        <v>16660</v>
      </c>
    </row>
    <row r="68" spans="1:65" ht="15.75">
      <c r="A68" s="8">
        <v>61</v>
      </c>
      <c r="B68" s="49" t="s">
        <v>46</v>
      </c>
      <c r="C68" s="20">
        <v>100</v>
      </c>
      <c r="D68" s="20">
        <v>80</v>
      </c>
      <c r="E68" s="19">
        <f t="shared" si="0"/>
        <v>69874.2</v>
      </c>
      <c r="F68" s="19">
        <f t="shared" si="1"/>
        <v>69874.2</v>
      </c>
      <c r="G68" s="19">
        <f t="shared" si="2"/>
        <v>69874.2</v>
      </c>
      <c r="H68" s="19">
        <f t="shared" si="3"/>
        <v>69874.2</v>
      </c>
      <c r="I68" s="19">
        <f t="shared" si="4"/>
        <v>69874.2</v>
      </c>
      <c r="J68" s="19">
        <v>349371</v>
      </c>
      <c r="K68" s="50">
        <v>270.67999999999995</v>
      </c>
      <c r="L68" s="50">
        <v>1353.3999999999999</v>
      </c>
      <c r="M68" s="7">
        <v>2</v>
      </c>
      <c r="N68" s="20">
        <v>60</v>
      </c>
      <c r="O68" s="20">
        <v>30</v>
      </c>
      <c r="P68" s="20" t="s">
        <v>122</v>
      </c>
      <c r="Q68" s="20" t="s">
        <v>124</v>
      </c>
      <c r="R68" s="20" t="s">
        <v>118</v>
      </c>
      <c r="S68" s="20" t="s">
        <v>119</v>
      </c>
      <c r="T68" s="21" t="s">
        <v>119</v>
      </c>
      <c r="U68" s="21" t="s">
        <v>82</v>
      </c>
      <c r="V68" s="21" t="s">
        <v>85</v>
      </c>
      <c r="W68" s="21" t="s">
        <v>120</v>
      </c>
      <c r="X68" s="20" t="s">
        <v>83</v>
      </c>
      <c r="Y68" s="19">
        <v>267500</v>
      </c>
      <c r="Z68" s="19">
        <v>267500</v>
      </c>
      <c r="AA68" s="19">
        <v>267500</v>
      </c>
      <c r="AB68" s="19">
        <v>267500</v>
      </c>
      <c r="AC68" s="19">
        <f t="shared" si="5"/>
        <v>28918.918889999997</v>
      </c>
      <c r="AD68" s="19">
        <f t="shared" si="6"/>
        <v>43378.378335</v>
      </c>
      <c r="AE68" s="19">
        <f t="shared" si="7"/>
        <v>1142297.297225</v>
      </c>
      <c r="AF68" s="51">
        <v>1</v>
      </c>
      <c r="AG68" s="51">
        <v>1</v>
      </c>
      <c r="AH68" s="51">
        <v>1</v>
      </c>
      <c r="AI68" s="51">
        <v>1</v>
      </c>
      <c r="AJ68" s="51">
        <v>1</v>
      </c>
      <c r="AK68" s="51">
        <v>5</v>
      </c>
      <c r="AL68" s="22">
        <v>261330.30000000002</v>
      </c>
      <c r="AM68" s="23">
        <v>287463.33</v>
      </c>
      <c r="AN68" s="23">
        <v>316209.66300000006</v>
      </c>
      <c r="AO68" s="23">
        <v>347830.6293000001</v>
      </c>
      <c r="AP68" s="23">
        <v>382613.6922300001</v>
      </c>
      <c r="AQ68" s="19">
        <v>21</v>
      </c>
      <c r="AR68" s="52">
        <v>105</v>
      </c>
      <c r="AS68" s="18">
        <v>7026</v>
      </c>
      <c r="AT68" s="18">
        <v>35130</v>
      </c>
      <c r="AU68" s="18">
        <v>15943</v>
      </c>
      <c r="AV68" s="24">
        <v>79715</v>
      </c>
      <c r="AW68" s="16">
        <f t="shared" si="8"/>
        <v>11107.56586054386</v>
      </c>
      <c r="AX68" s="18">
        <v>55537.8293027193</v>
      </c>
      <c r="AY68" s="24">
        <v>9204</v>
      </c>
      <c r="AZ68" s="25">
        <v>7080</v>
      </c>
      <c r="BA68" s="24">
        <v>6372</v>
      </c>
      <c r="BB68" s="24">
        <v>6372</v>
      </c>
      <c r="BC68" s="24">
        <v>6372</v>
      </c>
      <c r="BD68" s="25">
        <f t="shared" si="9"/>
        <v>35400</v>
      </c>
      <c r="BE68" s="53">
        <v>0.5</v>
      </c>
      <c r="BF68" s="53">
        <v>0.5</v>
      </c>
      <c r="BG68" s="26">
        <v>66.4</v>
      </c>
      <c r="BH68" s="26">
        <v>66.80000000000001</v>
      </c>
      <c r="BI68" s="26">
        <v>67.20000000000002</v>
      </c>
      <c r="BJ68" s="26">
        <v>67.60000000000002</v>
      </c>
      <c r="BK68" s="26">
        <v>68</v>
      </c>
      <c r="BL68" s="50">
        <v>1577</v>
      </c>
      <c r="BM68" s="41">
        <v>7885</v>
      </c>
    </row>
    <row r="69" spans="1:65" ht="15.75">
      <c r="A69" s="8">
        <v>62</v>
      </c>
      <c r="B69" s="49" t="s">
        <v>47</v>
      </c>
      <c r="C69" s="20">
        <v>100</v>
      </c>
      <c r="D69" s="20">
        <v>80</v>
      </c>
      <c r="E69" s="19">
        <f t="shared" si="0"/>
        <v>84445.2</v>
      </c>
      <c r="F69" s="19">
        <f t="shared" si="1"/>
        <v>84445.2</v>
      </c>
      <c r="G69" s="19">
        <f t="shared" si="2"/>
        <v>84445.2</v>
      </c>
      <c r="H69" s="19">
        <f t="shared" si="3"/>
        <v>84445.2</v>
      </c>
      <c r="I69" s="19">
        <f t="shared" si="4"/>
        <v>84445.2</v>
      </c>
      <c r="J69" s="19">
        <v>422226</v>
      </c>
      <c r="K69" s="50">
        <v>1310.66</v>
      </c>
      <c r="L69" s="50">
        <v>6553.3</v>
      </c>
      <c r="M69" s="7">
        <v>2</v>
      </c>
      <c r="N69" s="20">
        <v>60</v>
      </c>
      <c r="O69" s="20">
        <v>30</v>
      </c>
      <c r="P69" s="20" t="s">
        <v>122</v>
      </c>
      <c r="Q69" s="20" t="s">
        <v>124</v>
      </c>
      <c r="R69" s="20" t="s">
        <v>118</v>
      </c>
      <c r="S69" s="20" t="s">
        <v>119</v>
      </c>
      <c r="T69" s="21" t="s">
        <v>119</v>
      </c>
      <c r="U69" s="21" t="s">
        <v>82</v>
      </c>
      <c r="V69" s="21" t="s">
        <v>85</v>
      </c>
      <c r="W69" s="21" t="s">
        <v>120</v>
      </c>
      <c r="X69" s="20" t="s">
        <v>83</v>
      </c>
      <c r="Y69" s="19">
        <v>247500</v>
      </c>
      <c r="Z69" s="19">
        <v>247500</v>
      </c>
      <c r="AA69" s="19">
        <v>247500</v>
      </c>
      <c r="AB69" s="19">
        <v>247500</v>
      </c>
      <c r="AC69" s="19">
        <f t="shared" si="5"/>
        <v>26756.756729999997</v>
      </c>
      <c r="AD69" s="19">
        <f t="shared" si="6"/>
        <v>40135.135095</v>
      </c>
      <c r="AE69" s="19">
        <f t="shared" si="7"/>
        <v>1056891.891825</v>
      </c>
      <c r="AF69" s="51">
        <v>1</v>
      </c>
      <c r="AG69" s="51">
        <v>1</v>
      </c>
      <c r="AH69" s="51">
        <v>1</v>
      </c>
      <c r="AI69" s="51">
        <v>1</v>
      </c>
      <c r="AJ69" s="51">
        <v>1</v>
      </c>
      <c r="AK69" s="51">
        <v>5</v>
      </c>
      <c r="AL69" s="22">
        <v>395705.2</v>
      </c>
      <c r="AM69" s="23">
        <v>435275.72000000003</v>
      </c>
      <c r="AN69" s="23">
        <v>478803.2920000001</v>
      </c>
      <c r="AO69" s="23">
        <v>526683.6212000002</v>
      </c>
      <c r="AP69" s="23">
        <v>579351.9833200002</v>
      </c>
      <c r="AQ69" s="19">
        <v>21</v>
      </c>
      <c r="AR69" s="52">
        <v>105</v>
      </c>
      <c r="AS69" s="18">
        <v>7716.6</v>
      </c>
      <c r="AT69" s="18">
        <v>38583</v>
      </c>
      <c r="AU69" s="18">
        <v>44355.6</v>
      </c>
      <c r="AV69" s="24">
        <v>221778</v>
      </c>
      <c r="AW69" s="16">
        <f t="shared" si="8"/>
        <v>12214.060614380458</v>
      </c>
      <c r="AX69" s="18">
        <v>61070.303071902286</v>
      </c>
      <c r="AY69" s="24">
        <v>9958</v>
      </c>
      <c r="AZ69" s="25">
        <v>7660</v>
      </c>
      <c r="BA69" s="24">
        <v>6894</v>
      </c>
      <c r="BB69" s="24">
        <v>6894</v>
      </c>
      <c r="BC69" s="24">
        <v>6894</v>
      </c>
      <c r="BD69" s="25">
        <f t="shared" si="9"/>
        <v>38300</v>
      </c>
      <c r="BE69" s="53">
        <v>0.5</v>
      </c>
      <c r="BF69" s="53">
        <v>0.5</v>
      </c>
      <c r="BG69" s="26">
        <v>68</v>
      </c>
      <c r="BH69" s="26">
        <v>68</v>
      </c>
      <c r="BI69" s="26">
        <v>68</v>
      </c>
      <c r="BJ69" s="26">
        <v>68</v>
      </c>
      <c r="BK69" s="26">
        <v>68</v>
      </c>
      <c r="BL69" s="50">
        <v>1837</v>
      </c>
      <c r="BM69" s="41">
        <v>9185</v>
      </c>
    </row>
    <row r="70" spans="1:65" ht="15.75">
      <c r="A70" s="8">
        <v>63</v>
      </c>
      <c r="B70" s="49" t="s">
        <v>43</v>
      </c>
      <c r="C70" s="20">
        <v>100</v>
      </c>
      <c r="D70" s="20">
        <v>80</v>
      </c>
      <c r="E70" s="19">
        <f>J70/5</f>
        <v>120868.2</v>
      </c>
      <c r="F70" s="19">
        <f t="shared" si="1"/>
        <v>120868.2</v>
      </c>
      <c r="G70" s="19">
        <f t="shared" si="2"/>
        <v>120868.2</v>
      </c>
      <c r="H70" s="19">
        <f t="shared" si="3"/>
        <v>120868.2</v>
      </c>
      <c r="I70" s="19">
        <f t="shared" si="4"/>
        <v>120868.2</v>
      </c>
      <c r="J70" s="19">
        <v>604341</v>
      </c>
      <c r="K70" s="50">
        <v>835.9639999999999</v>
      </c>
      <c r="L70" s="50">
        <v>4179.82</v>
      </c>
      <c r="M70" s="7">
        <v>2</v>
      </c>
      <c r="N70" s="20">
        <v>60</v>
      </c>
      <c r="O70" s="20">
        <v>30</v>
      </c>
      <c r="P70" s="20" t="s">
        <v>122</v>
      </c>
      <c r="Q70" s="20" t="s">
        <v>124</v>
      </c>
      <c r="R70" s="20" t="s">
        <v>118</v>
      </c>
      <c r="S70" s="20" t="s">
        <v>119</v>
      </c>
      <c r="T70" s="21" t="s">
        <v>119</v>
      </c>
      <c r="U70" s="21" t="s">
        <v>82</v>
      </c>
      <c r="V70" s="21" t="s">
        <v>85</v>
      </c>
      <c r="W70" s="21" t="s">
        <v>120</v>
      </c>
      <c r="X70" s="20" t="s">
        <v>83</v>
      </c>
      <c r="Y70" s="19">
        <v>262250</v>
      </c>
      <c r="Z70" s="19">
        <v>262250</v>
      </c>
      <c r="AA70" s="19">
        <v>262250</v>
      </c>
      <c r="AB70" s="19">
        <v>262250</v>
      </c>
      <c r="AC70" s="19">
        <f t="shared" si="5"/>
        <v>28351.351323</v>
      </c>
      <c r="AD70" s="19">
        <f t="shared" si="6"/>
        <v>42527.0269845</v>
      </c>
      <c r="AE70" s="19">
        <f t="shared" si="7"/>
        <v>1119878.3783075</v>
      </c>
      <c r="AF70" s="51">
        <v>1</v>
      </c>
      <c r="AG70" s="51">
        <v>1</v>
      </c>
      <c r="AH70" s="51">
        <v>1</v>
      </c>
      <c r="AI70" s="51">
        <v>1</v>
      </c>
      <c r="AJ70" s="51">
        <v>1</v>
      </c>
      <c r="AK70" s="51">
        <v>5</v>
      </c>
      <c r="AL70" s="22">
        <v>312782.80000000005</v>
      </c>
      <c r="AM70" s="23">
        <v>344061.0800000001</v>
      </c>
      <c r="AN70" s="23">
        <v>378467.18800000014</v>
      </c>
      <c r="AO70" s="23">
        <v>416313.9068000002</v>
      </c>
      <c r="AP70" s="23">
        <v>457945.29748000024</v>
      </c>
      <c r="AQ70" s="19">
        <v>21</v>
      </c>
      <c r="AR70" s="52">
        <v>105</v>
      </c>
      <c r="AS70" s="18">
        <v>11045.8</v>
      </c>
      <c r="AT70" s="18">
        <v>55229</v>
      </c>
      <c r="AU70" s="18">
        <v>39948.6</v>
      </c>
      <c r="AV70" s="54">
        <v>199743</v>
      </c>
      <c r="AW70" s="16">
        <f t="shared" si="8"/>
        <v>20383.09957274201</v>
      </c>
      <c r="AX70" s="18">
        <v>101915.49786371004</v>
      </c>
      <c r="AY70" s="24">
        <v>11128</v>
      </c>
      <c r="AZ70" s="25">
        <v>8560</v>
      </c>
      <c r="BA70" s="24">
        <v>7704</v>
      </c>
      <c r="BB70" s="24">
        <v>7704</v>
      </c>
      <c r="BC70" s="24">
        <v>7704</v>
      </c>
      <c r="BD70" s="25">
        <f t="shared" si="9"/>
        <v>42800</v>
      </c>
      <c r="BE70" s="53">
        <v>0.5</v>
      </c>
      <c r="BF70" s="53">
        <v>0.5</v>
      </c>
      <c r="BG70" s="27">
        <v>68</v>
      </c>
      <c r="BH70" s="27">
        <v>68</v>
      </c>
      <c r="BI70" s="27">
        <v>68</v>
      </c>
      <c r="BJ70" s="27">
        <v>68</v>
      </c>
      <c r="BK70" s="27">
        <v>68</v>
      </c>
      <c r="BL70" s="50">
        <v>1780</v>
      </c>
      <c r="BM70" s="41">
        <v>8900</v>
      </c>
    </row>
    <row r="71" spans="1:65" ht="15.75" customHeight="1">
      <c r="A71" s="8">
        <v>64</v>
      </c>
      <c r="B71" s="49" t="s">
        <v>64</v>
      </c>
      <c r="C71" s="20">
        <v>100</v>
      </c>
      <c r="D71" s="20">
        <v>80</v>
      </c>
      <c r="E71" s="19">
        <f>J71/5</f>
        <v>73829.2</v>
      </c>
      <c r="F71" s="19">
        <v>73829</v>
      </c>
      <c r="G71" s="19">
        <f t="shared" si="2"/>
        <v>73829.2</v>
      </c>
      <c r="H71" s="19">
        <f t="shared" si="3"/>
        <v>73829.2</v>
      </c>
      <c r="I71" s="19">
        <f t="shared" si="4"/>
        <v>73829.2</v>
      </c>
      <c r="J71" s="19">
        <v>369146</v>
      </c>
      <c r="K71" s="50">
        <v>693.184</v>
      </c>
      <c r="L71" s="50">
        <v>3465.92</v>
      </c>
      <c r="M71" s="7">
        <v>4</v>
      </c>
      <c r="N71" s="20">
        <v>60</v>
      </c>
      <c r="O71" s="20">
        <v>80</v>
      </c>
      <c r="P71" s="20">
        <v>85</v>
      </c>
      <c r="Q71" s="20">
        <v>90</v>
      </c>
      <c r="R71" s="20">
        <v>93</v>
      </c>
      <c r="S71" s="20">
        <v>95</v>
      </c>
      <c r="T71" s="21">
        <v>75</v>
      </c>
      <c r="U71" s="21">
        <v>80</v>
      </c>
      <c r="V71" s="21">
        <v>85</v>
      </c>
      <c r="W71" s="21">
        <v>90</v>
      </c>
      <c r="X71" s="20">
        <v>95</v>
      </c>
      <c r="Y71" s="19">
        <v>203700</v>
      </c>
      <c r="Z71" s="19">
        <v>203700</v>
      </c>
      <c r="AA71" s="19">
        <v>203700</v>
      </c>
      <c r="AB71" s="19">
        <v>203700</v>
      </c>
      <c r="AC71" s="19">
        <f>Y71*0.108108108</f>
        <v>22021.6215996</v>
      </c>
      <c r="AD71" s="19">
        <f>Y71*0.162162162</f>
        <v>33032.4323994</v>
      </c>
      <c r="AE71" s="19">
        <f>SUM(Y71:AD71)</f>
        <v>869854.053999</v>
      </c>
      <c r="AF71" s="55"/>
      <c r="AG71" s="55"/>
      <c r="AH71" s="55"/>
      <c r="AI71" s="55"/>
      <c r="AJ71" s="55"/>
      <c r="AK71" s="55"/>
      <c r="AL71" s="28"/>
      <c r="AM71" s="28"/>
      <c r="AN71" s="28"/>
      <c r="AO71" s="28"/>
      <c r="AP71" s="28"/>
      <c r="AQ71" s="56"/>
      <c r="AR71" s="52"/>
      <c r="AS71" s="78" t="s">
        <v>106</v>
      </c>
      <c r="AT71" s="78" t="s">
        <v>106</v>
      </c>
      <c r="AU71" s="78" t="s">
        <v>106</v>
      </c>
      <c r="AV71" s="78" t="s">
        <v>106</v>
      </c>
      <c r="AW71" s="16">
        <f t="shared" si="8"/>
        <v>12823.968559048819</v>
      </c>
      <c r="AX71" s="18">
        <v>64119.8427952441</v>
      </c>
      <c r="AY71" s="20">
        <v>520</v>
      </c>
      <c r="AZ71" s="25">
        <v>400</v>
      </c>
      <c r="BA71" s="20">
        <v>360</v>
      </c>
      <c r="BB71" s="20">
        <v>360</v>
      </c>
      <c r="BC71" s="20">
        <v>360</v>
      </c>
      <c r="BD71" s="25">
        <f t="shared" si="9"/>
        <v>2000</v>
      </c>
      <c r="BE71" s="53">
        <v>0.5</v>
      </c>
      <c r="BF71" s="53">
        <v>0.5</v>
      </c>
      <c r="BG71" s="29"/>
      <c r="BH71" s="29"/>
      <c r="BI71" s="29"/>
      <c r="BJ71" s="29"/>
      <c r="BK71" s="30"/>
      <c r="BL71" s="50">
        <v>5545</v>
      </c>
      <c r="BM71" s="41">
        <v>27725</v>
      </c>
    </row>
    <row r="72" spans="1:65" ht="15.75">
      <c r="A72" s="8">
        <v>65</v>
      </c>
      <c r="B72" s="49" t="s">
        <v>65</v>
      </c>
      <c r="C72" s="20">
        <v>100</v>
      </c>
      <c r="D72" s="20">
        <v>100</v>
      </c>
      <c r="E72" s="19">
        <f>J72/5</f>
        <v>73829.2</v>
      </c>
      <c r="F72" s="19">
        <v>73829</v>
      </c>
      <c r="G72" s="19">
        <f t="shared" si="2"/>
        <v>73829.2</v>
      </c>
      <c r="H72" s="19">
        <f t="shared" si="3"/>
        <v>73829.2</v>
      </c>
      <c r="I72" s="19">
        <f t="shared" si="4"/>
        <v>73829.2</v>
      </c>
      <c r="J72" s="19">
        <v>369146</v>
      </c>
      <c r="K72" s="50">
        <v>635.69</v>
      </c>
      <c r="L72" s="50">
        <v>3178.4500000000003</v>
      </c>
      <c r="M72" s="7">
        <v>4</v>
      </c>
      <c r="N72" s="20">
        <v>60</v>
      </c>
      <c r="O72" s="20">
        <v>80</v>
      </c>
      <c r="P72" s="20">
        <v>85</v>
      </c>
      <c r="Q72" s="20">
        <v>90</v>
      </c>
      <c r="R72" s="20">
        <v>93</v>
      </c>
      <c r="S72" s="20">
        <v>95</v>
      </c>
      <c r="T72" s="21">
        <v>75</v>
      </c>
      <c r="U72" s="21">
        <v>80</v>
      </c>
      <c r="V72" s="21">
        <v>85</v>
      </c>
      <c r="W72" s="21">
        <v>90</v>
      </c>
      <c r="X72" s="20">
        <v>95</v>
      </c>
      <c r="Y72" s="19">
        <v>4000000</v>
      </c>
      <c r="Z72" s="19">
        <v>4000000</v>
      </c>
      <c r="AA72" s="19">
        <v>4000000</v>
      </c>
      <c r="AB72" s="19">
        <v>4000000</v>
      </c>
      <c r="AC72" s="19">
        <v>3000000</v>
      </c>
      <c r="AD72" s="19">
        <v>2000000</v>
      </c>
      <c r="AE72" s="19">
        <f t="shared" si="7"/>
        <v>21000000</v>
      </c>
      <c r="AF72" s="19"/>
      <c r="AG72" s="19"/>
      <c r="AH72" s="19"/>
      <c r="AI72" s="19"/>
      <c r="AJ72" s="19"/>
      <c r="AK72" s="19"/>
      <c r="AL72" s="28"/>
      <c r="AM72" s="28"/>
      <c r="AN72" s="28"/>
      <c r="AO72" s="28"/>
      <c r="AP72" s="28"/>
      <c r="AQ72" s="56"/>
      <c r="AR72" s="52"/>
      <c r="AS72" s="79"/>
      <c r="AT72" s="79"/>
      <c r="AU72" s="79"/>
      <c r="AV72" s="79"/>
      <c r="AW72" s="16">
        <f t="shared" si="8"/>
        <v>2137.328093174803</v>
      </c>
      <c r="AX72" s="18">
        <v>10686.640465874016</v>
      </c>
      <c r="AY72" s="20">
        <v>520</v>
      </c>
      <c r="AZ72" s="25">
        <v>400</v>
      </c>
      <c r="BA72" s="20">
        <v>360</v>
      </c>
      <c r="BB72" s="20">
        <v>360</v>
      </c>
      <c r="BC72" s="20">
        <v>360</v>
      </c>
      <c r="BD72" s="25">
        <f t="shared" si="9"/>
        <v>2000</v>
      </c>
      <c r="BE72" s="53">
        <v>0.5</v>
      </c>
      <c r="BF72" s="53">
        <v>0.5</v>
      </c>
      <c r="BG72" s="31"/>
      <c r="BH72" s="31"/>
      <c r="BI72" s="31"/>
      <c r="BJ72" s="31"/>
      <c r="BK72" s="31"/>
      <c r="BL72" s="50">
        <v>18556</v>
      </c>
      <c r="BM72" s="41">
        <v>92780</v>
      </c>
    </row>
    <row r="73" spans="1:65" ht="15.75">
      <c r="A73" s="8">
        <v>66</v>
      </c>
      <c r="B73" s="49" t="s">
        <v>66</v>
      </c>
      <c r="C73" s="20">
        <v>100</v>
      </c>
      <c r="D73" s="20">
        <v>80</v>
      </c>
      <c r="E73" s="19">
        <f>J73/5</f>
        <v>149628.6</v>
      </c>
      <c r="F73" s="19">
        <f>J73/5</f>
        <v>149628.6</v>
      </c>
      <c r="G73" s="19">
        <f>J73/5</f>
        <v>149628.6</v>
      </c>
      <c r="H73" s="19">
        <f>J73/5</f>
        <v>149628.6</v>
      </c>
      <c r="I73" s="19">
        <f>J73/5</f>
        <v>149628.6</v>
      </c>
      <c r="J73" s="19">
        <v>748143</v>
      </c>
      <c r="K73" s="50">
        <v>573.36</v>
      </c>
      <c r="L73" s="50">
        <v>2866.8</v>
      </c>
      <c r="M73" s="7">
        <v>4</v>
      </c>
      <c r="N73" s="20">
        <v>60</v>
      </c>
      <c r="O73" s="20">
        <v>80</v>
      </c>
      <c r="P73" s="20">
        <v>85</v>
      </c>
      <c r="Q73" s="20">
        <v>90</v>
      </c>
      <c r="R73" s="20">
        <v>93</v>
      </c>
      <c r="S73" s="20">
        <v>95</v>
      </c>
      <c r="T73" s="21">
        <v>75</v>
      </c>
      <c r="U73" s="21">
        <v>80</v>
      </c>
      <c r="V73" s="21">
        <v>85</v>
      </c>
      <c r="W73" s="21">
        <v>90</v>
      </c>
      <c r="X73" s="20">
        <v>95</v>
      </c>
      <c r="Y73" s="19">
        <v>329950</v>
      </c>
      <c r="Z73" s="19">
        <v>329950</v>
      </c>
      <c r="AA73" s="19">
        <v>329950</v>
      </c>
      <c r="AB73" s="19">
        <v>329950</v>
      </c>
      <c r="AC73" s="19">
        <f>Y73*0.108108108</f>
        <v>35670.2702346</v>
      </c>
      <c r="AD73" s="19">
        <f>Y73*0.162162162</f>
        <v>53505.4053519</v>
      </c>
      <c r="AE73" s="19">
        <f>SUM(Y73:AD73)</f>
        <v>1408975.6755865</v>
      </c>
      <c r="AF73" s="19"/>
      <c r="AG73" s="19"/>
      <c r="AH73" s="19"/>
      <c r="AI73" s="19"/>
      <c r="AJ73" s="19"/>
      <c r="AK73" s="19"/>
      <c r="AL73" s="28"/>
      <c r="AM73" s="28"/>
      <c r="AN73" s="28"/>
      <c r="AO73" s="28"/>
      <c r="AP73" s="28"/>
      <c r="AQ73" s="57"/>
      <c r="AR73" s="52"/>
      <c r="AS73" s="79"/>
      <c r="AT73" s="79"/>
      <c r="AU73" s="79"/>
      <c r="AV73" s="79"/>
      <c r="AW73" s="16">
        <f>AX73/5</f>
        <v>3985.8604143998264</v>
      </c>
      <c r="AX73" s="18">
        <v>19929.302071999133</v>
      </c>
      <c r="AY73" s="20">
        <v>520</v>
      </c>
      <c r="AZ73" s="25">
        <v>400</v>
      </c>
      <c r="BA73" s="20">
        <v>360</v>
      </c>
      <c r="BB73" s="20">
        <v>360</v>
      </c>
      <c r="BC73" s="20">
        <v>360</v>
      </c>
      <c r="BD73" s="25">
        <f>SUM(AY73:BC73)</f>
        <v>2000</v>
      </c>
      <c r="BE73" s="53">
        <v>0.5</v>
      </c>
      <c r="BF73" s="53">
        <v>0.5</v>
      </c>
      <c r="BG73" s="32"/>
      <c r="BH73" s="32"/>
      <c r="BI73" s="32"/>
      <c r="BJ73" s="32"/>
      <c r="BK73" s="32"/>
      <c r="BL73" s="50">
        <v>3903</v>
      </c>
      <c r="BM73" s="41">
        <v>19515</v>
      </c>
    </row>
    <row r="74" spans="1:65" ht="15.75">
      <c r="A74" s="8">
        <v>67</v>
      </c>
      <c r="B74" s="49" t="s">
        <v>67</v>
      </c>
      <c r="C74" s="20">
        <v>100</v>
      </c>
      <c r="D74" s="20">
        <v>80</v>
      </c>
      <c r="E74" s="19">
        <f>J74/5</f>
        <v>167839.2</v>
      </c>
      <c r="F74" s="19">
        <f>J74/5</f>
        <v>167839.2</v>
      </c>
      <c r="G74" s="19">
        <f>J74/5</f>
        <v>167839.2</v>
      </c>
      <c r="H74" s="19">
        <f>J74/5</f>
        <v>167839.2</v>
      </c>
      <c r="I74" s="19">
        <f>J74/5</f>
        <v>167839.2</v>
      </c>
      <c r="J74" s="19">
        <v>839196</v>
      </c>
      <c r="K74" s="50">
        <v>1098.47</v>
      </c>
      <c r="L74" s="50">
        <v>5492.35</v>
      </c>
      <c r="M74" s="7">
        <v>4</v>
      </c>
      <c r="N74" s="20">
        <v>60</v>
      </c>
      <c r="O74" s="20">
        <v>80</v>
      </c>
      <c r="P74" s="20">
        <v>85</v>
      </c>
      <c r="Q74" s="20">
        <v>90</v>
      </c>
      <c r="R74" s="20">
        <v>93</v>
      </c>
      <c r="S74" s="20">
        <v>95</v>
      </c>
      <c r="T74" s="21">
        <v>75</v>
      </c>
      <c r="U74" s="21">
        <v>80</v>
      </c>
      <c r="V74" s="21">
        <v>85</v>
      </c>
      <c r="W74" s="21">
        <v>90</v>
      </c>
      <c r="X74" s="20">
        <v>95</v>
      </c>
      <c r="Y74" s="19">
        <v>229950</v>
      </c>
      <c r="Z74" s="19">
        <v>229950</v>
      </c>
      <c r="AA74" s="19">
        <v>229950</v>
      </c>
      <c r="AB74" s="19">
        <v>229950</v>
      </c>
      <c r="AC74" s="19">
        <f>Y74*0.108108108</f>
        <v>24859.459434599998</v>
      </c>
      <c r="AD74" s="19">
        <f>Y74*0.162162162</f>
        <v>37289.1891519</v>
      </c>
      <c r="AE74" s="19">
        <f>SUM(Y74:AD74)</f>
        <v>981948.6485865</v>
      </c>
      <c r="AF74" s="19"/>
      <c r="AG74" s="19"/>
      <c r="AH74" s="19"/>
      <c r="AI74" s="19"/>
      <c r="AJ74" s="19"/>
      <c r="AK74" s="19"/>
      <c r="AL74" s="28"/>
      <c r="AM74" s="28"/>
      <c r="AN74" s="28"/>
      <c r="AO74" s="28"/>
      <c r="AP74" s="28"/>
      <c r="AQ74" s="58"/>
      <c r="AR74" s="52"/>
      <c r="AS74" s="80"/>
      <c r="AT74" s="80"/>
      <c r="AU74" s="80"/>
      <c r="AV74" s="80"/>
      <c r="AW74" s="16">
        <f>AX74/5</f>
        <v>3553.393448026837</v>
      </c>
      <c r="AX74" s="18">
        <v>17766.967240134185</v>
      </c>
      <c r="AY74" s="20">
        <v>520</v>
      </c>
      <c r="AZ74" s="25">
        <v>400</v>
      </c>
      <c r="BA74" s="20">
        <v>360</v>
      </c>
      <c r="BB74" s="20">
        <v>360</v>
      </c>
      <c r="BC74" s="20">
        <v>360</v>
      </c>
      <c r="BD74" s="25">
        <f>SUM(AY74:BC74)</f>
        <v>2000</v>
      </c>
      <c r="BE74" s="53">
        <v>0.5</v>
      </c>
      <c r="BF74" s="53">
        <v>0.5</v>
      </c>
      <c r="BG74" s="33"/>
      <c r="BH74" s="33"/>
      <c r="BI74" s="33"/>
      <c r="BJ74" s="33"/>
      <c r="BK74" s="33"/>
      <c r="BL74" s="50">
        <v>3274</v>
      </c>
      <c r="BM74" s="41">
        <v>16370</v>
      </c>
    </row>
    <row r="75" spans="1:65" ht="15.75">
      <c r="A75" s="8">
        <v>68</v>
      </c>
      <c r="B75" s="49" t="s">
        <v>97</v>
      </c>
      <c r="C75" s="20"/>
      <c r="D75" s="20"/>
      <c r="E75" s="19"/>
      <c r="F75" s="19"/>
      <c r="G75" s="19"/>
      <c r="H75" s="19"/>
      <c r="I75" s="19"/>
      <c r="J75" s="19"/>
      <c r="K75" s="50"/>
      <c r="L75" s="50"/>
      <c r="M75" s="7"/>
      <c r="N75" s="20"/>
      <c r="O75" s="20"/>
      <c r="P75" s="20"/>
      <c r="Q75" s="20"/>
      <c r="R75" s="20"/>
      <c r="S75" s="20"/>
      <c r="T75" s="21"/>
      <c r="U75" s="21"/>
      <c r="V75" s="21"/>
      <c r="W75" s="21"/>
      <c r="X75" s="20"/>
      <c r="Y75" s="19">
        <v>13350</v>
      </c>
      <c r="Z75" s="19">
        <v>13350</v>
      </c>
      <c r="AA75" s="19">
        <v>13350</v>
      </c>
      <c r="AB75" s="19">
        <v>13350</v>
      </c>
      <c r="AC75" s="19">
        <f>Y75*0.108108108</f>
        <v>1443.2432417999999</v>
      </c>
      <c r="AD75" s="19">
        <f>Y75*0.162162162</f>
        <v>2164.8648627</v>
      </c>
      <c r="AE75" s="19">
        <f>SUM(Y75:AD75)</f>
        <v>57008.1081045</v>
      </c>
      <c r="AF75" s="19"/>
      <c r="AG75" s="19"/>
      <c r="AH75" s="19"/>
      <c r="AI75" s="19"/>
      <c r="AJ75" s="19"/>
      <c r="AK75" s="19"/>
      <c r="AL75" s="18"/>
      <c r="AM75" s="18"/>
      <c r="AN75" s="18"/>
      <c r="AO75" s="18"/>
      <c r="AP75" s="18"/>
      <c r="AQ75" s="36"/>
      <c r="AR75" s="52"/>
      <c r="AS75" s="18"/>
      <c r="AT75" s="18"/>
      <c r="AU75" s="18"/>
      <c r="AV75" s="18"/>
      <c r="AW75" s="16"/>
      <c r="AX75" s="34"/>
      <c r="AY75" s="24">
        <v>10000</v>
      </c>
      <c r="AZ75" s="24">
        <v>10000</v>
      </c>
      <c r="BA75" s="24">
        <v>10000</v>
      </c>
      <c r="BB75" s="24">
        <v>10000</v>
      </c>
      <c r="BC75" s="24">
        <v>10000</v>
      </c>
      <c r="BD75" s="25">
        <f>SUM(AY75:BC75)</f>
        <v>50000</v>
      </c>
      <c r="BE75" s="59"/>
      <c r="BF75" s="59"/>
      <c r="BG75" s="33"/>
      <c r="BH75" s="33"/>
      <c r="BI75" s="33"/>
      <c r="BJ75" s="33"/>
      <c r="BK75" s="33"/>
      <c r="BL75" s="60"/>
      <c r="BM75" s="60"/>
    </row>
    <row r="76" spans="1:65" s="3" customFormat="1" ht="12.75">
      <c r="A76" s="35"/>
      <c r="B76" s="36" t="s">
        <v>68</v>
      </c>
      <c r="C76" s="36">
        <f>AVERAGE(C8:C74)</f>
        <v>100</v>
      </c>
      <c r="D76" s="36">
        <f>AVERAGE(D8:D74)</f>
        <v>80.29850746268657</v>
      </c>
      <c r="E76" s="36">
        <f>SUM(E8:E74)</f>
        <v>9999999.999999996</v>
      </c>
      <c r="F76" s="37">
        <f aca="true" t="shared" si="10" ref="F76:K76">SUM(F8:F74)</f>
        <v>9999999.599999998</v>
      </c>
      <c r="G76" s="37">
        <f t="shared" si="10"/>
        <v>9999999.999999996</v>
      </c>
      <c r="H76" s="37">
        <f t="shared" si="10"/>
        <v>9999999.999999996</v>
      </c>
      <c r="I76" s="37">
        <f t="shared" si="10"/>
        <v>9999999.999999996</v>
      </c>
      <c r="J76" s="37">
        <f t="shared" si="10"/>
        <v>50000000</v>
      </c>
      <c r="K76" s="37">
        <f t="shared" si="10"/>
        <v>50166.471600000004</v>
      </c>
      <c r="L76" s="36">
        <f>SUM(L8:L74)</f>
        <v>250832.358</v>
      </c>
      <c r="M76" s="38"/>
      <c r="N76" s="20">
        <v>60</v>
      </c>
      <c r="O76" s="39">
        <v>40.402631135968896</v>
      </c>
      <c r="P76" s="40">
        <v>45</v>
      </c>
      <c r="Q76" s="40">
        <v>47</v>
      </c>
      <c r="R76" s="39">
        <v>49</v>
      </c>
      <c r="S76" s="39">
        <v>50</v>
      </c>
      <c r="T76" s="41">
        <v>50</v>
      </c>
      <c r="U76" s="41">
        <v>55</v>
      </c>
      <c r="V76" s="41">
        <v>60</v>
      </c>
      <c r="W76" s="41">
        <v>65</v>
      </c>
      <c r="X76" s="39">
        <v>70</v>
      </c>
      <c r="Y76" s="42">
        <f aca="true" t="shared" si="11" ref="Y76:AD76">SUM(Y7:Y75)</f>
        <v>22500000</v>
      </c>
      <c r="Z76" s="42">
        <f t="shared" si="11"/>
        <v>22500000</v>
      </c>
      <c r="AA76" s="42">
        <f t="shared" si="11"/>
        <v>22500000</v>
      </c>
      <c r="AB76" s="42">
        <f t="shared" si="11"/>
        <v>22500000</v>
      </c>
      <c r="AC76" s="42">
        <f t="shared" si="11"/>
        <v>4999999.997999999</v>
      </c>
      <c r="AD76" s="42">
        <f t="shared" si="11"/>
        <v>4999999.996999999</v>
      </c>
      <c r="AE76" s="42">
        <f>SUM(AE7:AE75)</f>
        <v>99999999.995</v>
      </c>
      <c r="AF76" s="42">
        <f aca="true" t="shared" si="12" ref="AF76:AK76">SUM(AF7:AF75)</f>
        <v>60</v>
      </c>
      <c r="AG76" s="42">
        <f t="shared" si="12"/>
        <v>60</v>
      </c>
      <c r="AH76" s="42">
        <f t="shared" si="12"/>
        <v>60</v>
      </c>
      <c r="AI76" s="42">
        <f t="shared" si="12"/>
        <v>60</v>
      </c>
      <c r="AJ76" s="42">
        <f t="shared" si="12"/>
        <v>60</v>
      </c>
      <c r="AK76" s="42">
        <f t="shared" si="12"/>
        <v>300</v>
      </c>
      <c r="AL76" s="61">
        <f>SUM(AL8:AL75)</f>
        <v>42478478.71999999</v>
      </c>
      <c r="AM76" s="61">
        <f>SUM(AM8:AM75)</f>
        <v>46126550.539600015</v>
      </c>
      <c r="AN76" s="61">
        <f>SUM(AN8:AN75)</f>
        <v>50014361.09156801</v>
      </c>
      <c r="AO76" s="61">
        <f>SUM(AO8:AO75)</f>
        <v>54195653.96093344</v>
      </c>
      <c r="AP76" s="61">
        <f>SUM(AP8:AP75)</f>
        <v>58704103.63498015</v>
      </c>
      <c r="AQ76" s="36">
        <f aca="true" t="shared" si="13" ref="AQ76:AV76">SUM(AQ8:AQ70)</f>
        <v>1400</v>
      </c>
      <c r="AR76" s="36">
        <f t="shared" si="13"/>
        <v>7000</v>
      </c>
      <c r="AS76" s="43">
        <f t="shared" si="13"/>
        <v>600239.7526</v>
      </c>
      <c r="AT76" s="43">
        <f t="shared" si="13"/>
        <v>3001198.7630000003</v>
      </c>
      <c r="AU76" s="43">
        <f t="shared" si="13"/>
        <v>2602253.2538</v>
      </c>
      <c r="AV76" s="43">
        <f t="shared" si="13"/>
        <v>13011266.269000001</v>
      </c>
      <c r="AW76" s="44">
        <f>AX76/5</f>
        <v>1400000</v>
      </c>
      <c r="AX76" s="43">
        <v>7000000</v>
      </c>
      <c r="AY76" s="45">
        <f aca="true" t="shared" si="14" ref="AY76:BD76">SUM(AY8:AY75)</f>
        <v>817968</v>
      </c>
      <c r="AZ76" s="45">
        <f t="shared" si="14"/>
        <v>632760</v>
      </c>
      <c r="BA76" s="45">
        <f t="shared" si="14"/>
        <v>571024</v>
      </c>
      <c r="BB76" s="45">
        <f t="shared" si="14"/>
        <v>571024</v>
      </c>
      <c r="BC76" s="45">
        <f t="shared" si="14"/>
        <v>571024</v>
      </c>
      <c r="BD76" s="45">
        <f t="shared" si="14"/>
        <v>3163800</v>
      </c>
      <c r="BE76" s="46">
        <v>0.5</v>
      </c>
      <c r="BF76" s="46">
        <v>0.5</v>
      </c>
      <c r="BG76" s="47">
        <v>66.50158730158729</v>
      </c>
      <c r="BH76" s="47">
        <v>66.87619047619047</v>
      </c>
      <c r="BI76" s="47">
        <v>67.25079365079365</v>
      </c>
      <c r="BJ76" s="47">
        <v>67.62539682539683</v>
      </c>
      <c r="BK76" s="48">
        <v>68</v>
      </c>
      <c r="BL76" s="62">
        <v>237646</v>
      </c>
      <c r="BM76" s="63">
        <v>1188230</v>
      </c>
    </row>
    <row r="77" spans="11:47" ht="15.75">
      <c r="K77" s="1"/>
      <c r="L77" s="1"/>
      <c r="M77" s="13"/>
      <c r="AQ77" s="14"/>
      <c r="AR77" s="14"/>
      <c r="AS77" s="15"/>
      <c r="AT77" s="15"/>
      <c r="AU77" s="15"/>
    </row>
    <row r="78" spans="11:13" ht="15.75">
      <c r="K78" s="1"/>
      <c r="L78" s="1"/>
      <c r="M78" s="13"/>
    </row>
    <row r="79" spans="11:13" ht="15.75">
      <c r="K79" s="1"/>
      <c r="L79" s="1"/>
      <c r="M79" s="13"/>
    </row>
    <row r="80" spans="11:13" ht="15.75">
      <c r="K80" s="1"/>
      <c r="L80" s="1"/>
      <c r="M80" s="13"/>
    </row>
    <row r="81" spans="11:13" ht="15.75">
      <c r="K81" s="1"/>
      <c r="L81" s="1"/>
      <c r="M81" s="13"/>
    </row>
    <row r="82" spans="11:13" ht="15.75">
      <c r="K82" s="1"/>
      <c r="L82" s="1"/>
      <c r="M82" s="13"/>
    </row>
    <row r="83" spans="11:13" ht="15.75">
      <c r="K83" s="1"/>
      <c r="L83" s="1"/>
      <c r="M83" s="13"/>
    </row>
    <row r="84" spans="11:13" ht="15.75">
      <c r="K84" s="1"/>
      <c r="L84" s="1"/>
      <c r="M84" s="13"/>
    </row>
    <row r="85" spans="11:13" ht="15.75">
      <c r="K85" s="1"/>
      <c r="L85" s="1"/>
      <c r="M85" s="13"/>
    </row>
    <row r="86" spans="11:13" ht="15.75">
      <c r="K86" s="1"/>
      <c r="L86" s="1"/>
      <c r="M86" s="13"/>
    </row>
    <row r="87" spans="11:13" ht="15.75">
      <c r="K87" s="1"/>
      <c r="L87" s="1"/>
      <c r="M87" s="13"/>
    </row>
  </sheetData>
  <mergeCells count="83">
    <mergeCell ref="M4:X4"/>
    <mergeCell ref="AY4:BD4"/>
    <mergeCell ref="AY6:AY7"/>
    <mergeCell ref="AW2:BD2"/>
    <mergeCell ref="AL2:AV2"/>
    <mergeCell ref="AA6:AA7"/>
    <mergeCell ref="AB6:AB7"/>
    <mergeCell ref="AD6:AD7"/>
    <mergeCell ref="BA6:BA7"/>
    <mergeCell ref="AW4:AX4"/>
    <mergeCell ref="AW6:AW7"/>
    <mergeCell ref="AX6:AX7"/>
    <mergeCell ref="N6:N7"/>
    <mergeCell ref="O6:S6"/>
    <mergeCell ref="Z6:Z7"/>
    <mergeCell ref="M5:X5"/>
    <mergeCell ref="BE2:BM2"/>
    <mergeCell ref="AF16:AK16"/>
    <mergeCell ref="AF33:AK33"/>
    <mergeCell ref="AF67:AK67"/>
    <mergeCell ref="AS4:AV4"/>
    <mergeCell ref="BE4:BK4"/>
    <mergeCell ref="BB6:BB7"/>
    <mergeCell ref="AL4:AR4"/>
    <mergeCell ref="AQ6:AR6"/>
    <mergeCell ref="BL6:BM6"/>
    <mergeCell ref="BE6:BF6"/>
    <mergeCell ref="BD6:BD7"/>
    <mergeCell ref="AZ6:AZ7"/>
    <mergeCell ref="AU6:AV6"/>
    <mergeCell ref="BC6:BC7"/>
    <mergeCell ref="BL4:BM4"/>
    <mergeCell ref="C2:J2"/>
    <mergeCell ref="K2:X2"/>
    <mergeCell ref="Y2:AK2"/>
    <mergeCell ref="AC6:AC7"/>
    <mergeCell ref="Y4:AE4"/>
    <mergeCell ref="AF6:AF7"/>
    <mergeCell ref="Y6:Y7"/>
    <mergeCell ref="F6:F7"/>
    <mergeCell ref="J6:J7"/>
    <mergeCell ref="AG6:AG7"/>
    <mergeCell ref="AH6:AH7"/>
    <mergeCell ref="AI6:AI7"/>
    <mergeCell ref="AJ6:AJ7"/>
    <mergeCell ref="AK6:AK7"/>
    <mergeCell ref="AF4:AK4"/>
    <mergeCell ref="AE6:AE7"/>
    <mergeCell ref="A4:A7"/>
    <mergeCell ref="C4:D4"/>
    <mergeCell ref="E4:J4"/>
    <mergeCell ref="K4:L4"/>
    <mergeCell ref="L6:L7"/>
    <mergeCell ref="K6:K7"/>
    <mergeCell ref="G6:G7"/>
    <mergeCell ref="H6:H7"/>
    <mergeCell ref="I6:I7"/>
    <mergeCell ref="C6:C7"/>
    <mergeCell ref="D6:D7"/>
    <mergeCell ref="E6:E7"/>
    <mergeCell ref="K5:L5"/>
    <mergeCell ref="AS71:AS74"/>
    <mergeCell ref="AT71:AT74"/>
    <mergeCell ref="T6:X6"/>
    <mergeCell ref="BG6:BK6"/>
    <mergeCell ref="AL5:AP5"/>
    <mergeCell ref="AU71:AU74"/>
    <mergeCell ref="AV71:AV74"/>
    <mergeCell ref="AL6:AP6"/>
    <mergeCell ref="AS6:AT6"/>
    <mergeCell ref="M6:M7"/>
    <mergeCell ref="BL5:BM5"/>
    <mergeCell ref="B6:B7"/>
    <mergeCell ref="AQ5:AR5"/>
    <mergeCell ref="AS5:AV5"/>
    <mergeCell ref="AW5:AX5"/>
    <mergeCell ref="AY5:BD5"/>
    <mergeCell ref="BE5:BF5"/>
    <mergeCell ref="BG5:BK5"/>
    <mergeCell ref="C5:D5"/>
    <mergeCell ref="E5:J5"/>
    <mergeCell ref="Y5:AE5"/>
    <mergeCell ref="AF5:AK5"/>
  </mergeCells>
  <printOptions horizontalCentered="1" verticalCentered="1"/>
  <pageMargins left="0" right="0" top="0.0393700787401575" bottom="0.0393700787401575" header="0.118110236220472" footer="0.039370078740157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Administrator</cp:lastModifiedBy>
  <cp:lastPrinted>2023-04-26T01:29:39Z</cp:lastPrinted>
  <dcterms:created xsi:type="dcterms:W3CDTF">2018-03-07T17:38:38Z</dcterms:created>
  <dcterms:modified xsi:type="dcterms:W3CDTF">2023-04-26T01:29:45Z</dcterms:modified>
  <cp:category/>
  <cp:version/>
  <cp:contentType/>
  <cp:contentStatus/>
</cp:coreProperties>
</file>